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1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96" activeTab="1"/>
  </bookViews>
  <sheets>
    <sheet name="مقدمة Intorduction" sheetId="1" r:id="rId1"/>
    <sheet name="المحتويات Contents 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>
    <definedName name="_xlnm.Print_Area" localSheetId="2">'1'!$A$1:$J$18</definedName>
    <definedName name="_xlnm.Print_Area" localSheetId="11">'10'!$A$1:$N$31</definedName>
    <definedName name="_xlnm.Print_Area" localSheetId="12">'11'!$A$1:$N$27</definedName>
    <definedName name="_xlnm.Print_Area" localSheetId="13">'12'!$A$1:$N$31</definedName>
    <definedName name="_xlnm.Print_Area" localSheetId="15">'14'!$A$1:$S$16</definedName>
    <definedName name="_xlnm.Print_Area" localSheetId="16">'15'!$A$1:$S$18</definedName>
    <definedName name="_xlnm.Print_Area" localSheetId="3">'2'!$A$1:$K$18</definedName>
    <definedName name="_xlnm.Print_Area" localSheetId="4">'3'!$A$1:$K$21</definedName>
    <definedName name="_xlnm.Print_Area" localSheetId="10">'9'!$A$1:$M$23</definedName>
    <definedName name="_xlnm.Print_Area" localSheetId="1">'المحتويات Contents '!$A$1:$D$34</definedName>
  </definedNames>
  <calcPr fullCalcOnLoad="1"/>
</workbook>
</file>

<file path=xl/sharedStrings.xml><?xml version="1.0" encoding="utf-8"?>
<sst xmlns="http://schemas.openxmlformats.org/spreadsheetml/2006/main" count="1357" uniqueCount="502">
  <si>
    <t>Total</t>
  </si>
  <si>
    <t xml:space="preserve"> </t>
  </si>
  <si>
    <t>Years</t>
  </si>
  <si>
    <t>البيــــــــــــان</t>
  </si>
  <si>
    <t>Item</t>
  </si>
  <si>
    <t>ذكــور</t>
  </si>
  <si>
    <t>M</t>
  </si>
  <si>
    <t xml:space="preserve"> المــــــــــــــــــدارس</t>
  </si>
  <si>
    <t>إنـــاث</t>
  </si>
  <si>
    <t>F</t>
  </si>
  <si>
    <t>Schools</t>
  </si>
  <si>
    <t>مختـلط</t>
  </si>
  <si>
    <t>Co-ed</t>
  </si>
  <si>
    <t>جملـــة</t>
  </si>
  <si>
    <t>T</t>
  </si>
  <si>
    <t xml:space="preserve"> الفصـــــــــــــــول</t>
  </si>
  <si>
    <t>Classrooms</t>
  </si>
  <si>
    <t xml:space="preserve"> الطـــــــــــــــــــلاب</t>
  </si>
  <si>
    <t>Students</t>
  </si>
  <si>
    <t>Emirates</t>
  </si>
  <si>
    <t>جملــة</t>
  </si>
  <si>
    <t>Abu Dhabi</t>
  </si>
  <si>
    <t>جملـــــــــــة</t>
  </si>
  <si>
    <t>Dubai</t>
  </si>
  <si>
    <t>Sharjah</t>
  </si>
  <si>
    <t>Ajman</t>
  </si>
  <si>
    <t>الأعـــــــوام</t>
  </si>
  <si>
    <t>المرحلــــــــــة</t>
  </si>
  <si>
    <t>رياض أطفال</t>
  </si>
  <si>
    <t>حلقة ثانية</t>
  </si>
  <si>
    <t>ثانويـــــــــة</t>
  </si>
  <si>
    <t>تعليم دينـــي</t>
  </si>
  <si>
    <t>جملــــــــــــــة</t>
  </si>
  <si>
    <t>Stage</t>
  </si>
  <si>
    <t>Kindergarten</t>
  </si>
  <si>
    <t>Second Stage</t>
  </si>
  <si>
    <t>Secondary</t>
  </si>
  <si>
    <t>ذ</t>
  </si>
  <si>
    <t>إ</t>
  </si>
  <si>
    <t>جـ</t>
  </si>
  <si>
    <t>الصـف والجنـس</t>
  </si>
  <si>
    <t>Grade and Sex</t>
  </si>
  <si>
    <t>الصــــــــف الأول</t>
  </si>
  <si>
    <t>الصـــف الثانــــي</t>
  </si>
  <si>
    <t>الصــــف الثـالث</t>
  </si>
  <si>
    <t>الصـــف الرابـــع</t>
  </si>
  <si>
    <t>مقبول جديد</t>
  </si>
  <si>
    <t>معاد قيده</t>
  </si>
  <si>
    <t>Newly Admitted</t>
  </si>
  <si>
    <t>Re-Registered</t>
  </si>
  <si>
    <t xml:space="preserve"> الصــف السـادس </t>
  </si>
  <si>
    <t>6 th  Grade</t>
  </si>
  <si>
    <t>7 th  Grade</t>
  </si>
  <si>
    <t>8 th  Grade</t>
  </si>
  <si>
    <t>9 th Grade</t>
  </si>
  <si>
    <t>الجملــــــــــــــة</t>
  </si>
  <si>
    <t xml:space="preserve">Total </t>
  </si>
  <si>
    <t>الصـــــف السابع</t>
  </si>
  <si>
    <t>الصـــف الثامــن</t>
  </si>
  <si>
    <t>الصــــف التاسع</t>
  </si>
  <si>
    <t xml:space="preserve"> الصــــــــف العاشــر</t>
  </si>
  <si>
    <t>10 th  Grade</t>
  </si>
  <si>
    <t>11 th Grade / Arts</t>
  </si>
  <si>
    <t xml:space="preserve">11 th Grade / Science </t>
  </si>
  <si>
    <t>12 th Grade / Arts</t>
  </si>
  <si>
    <t xml:space="preserve">12 th Grade / Science </t>
  </si>
  <si>
    <t>الجـــنس</t>
  </si>
  <si>
    <t>Sex</t>
  </si>
  <si>
    <t xml:space="preserve"> المرحلــة</t>
  </si>
  <si>
    <t xml:space="preserve"> جملــــــــــــــة</t>
  </si>
  <si>
    <t>No. of Centers</t>
  </si>
  <si>
    <t>Abu  Dhabi</t>
  </si>
  <si>
    <t>الجملـــة</t>
  </si>
  <si>
    <t>Nationality</t>
  </si>
  <si>
    <t>الإمـــــــــــارة</t>
  </si>
  <si>
    <t>رأس الخيمـة</t>
  </si>
  <si>
    <t>الفجيرة</t>
  </si>
  <si>
    <t>جملــــــة</t>
  </si>
  <si>
    <t>Emirate</t>
  </si>
  <si>
    <t>المدارس</t>
  </si>
  <si>
    <t xml:space="preserve"> المعلمون</t>
  </si>
  <si>
    <t>Teachers</t>
  </si>
  <si>
    <t>First Stage</t>
  </si>
  <si>
    <t>2008/2009</t>
  </si>
  <si>
    <t>2010/2009</t>
  </si>
  <si>
    <t>Teaching,  Administrative &amp; Technical Staff</t>
  </si>
  <si>
    <t>Religious Education</t>
  </si>
  <si>
    <t xml:space="preserve"> الجمــــــلـة</t>
  </si>
  <si>
    <t>2011/2010</t>
  </si>
  <si>
    <t>2009/2008</t>
  </si>
  <si>
    <t>Teaching, Administrative &amp; Tech. Staff</t>
  </si>
  <si>
    <t>الأعوام</t>
  </si>
  <si>
    <t xml:space="preserve"> الصــف الخامــس</t>
  </si>
  <si>
    <t xml:space="preserve"> الصـف الحادي عشر/ أدبي</t>
  </si>
  <si>
    <t xml:space="preserve"> الصـف الحادي عشر/ علمي</t>
  </si>
  <si>
    <t xml:space="preserve"> الصـف الثاني عشر/ أدبي</t>
  </si>
  <si>
    <t xml:space="preserve"> الصـف الثاني عشر/ علمي</t>
  </si>
  <si>
    <t>Average Center's Density</t>
  </si>
  <si>
    <t xml:space="preserve"> الإمـــــارة</t>
  </si>
  <si>
    <t>حــالـة القيــــد</t>
  </si>
  <si>
    <t>Enrollment Status</t>
  </si>
  <si>
    <t>الحلقـــة الثانيــــة :</t>
  </si>
  <si>
    <t>Second Stage :</t>
  </si>
  <si>
    <t xml:space="preserve"> الصــــف السابع</t>
  </si>
  <si>
    <t xml:space="preserve"> الصـــف الثامـن</t>
  </si>
  <si>
    <t xml:space="preserve"> الصــــف التاسع</t>
  </si>
  <si>
    <t>الثانـويــــــــة :</t>
  </si>
  <si>
    <t>Secondary :</t>
  </si>
  <si>
    <t xml:space="preserve"> الصـف الحادي عشر/أدبي</t>
  </si>
  <si>
    <t xml:space="preserve"> الصـف الحادي عشر/علمي</t>
  </si>
  <si>
    <t xml:space="preserve"> الصـف الثاني عشر/أدبي</t>
  </si>
  <si>
    <t xml:space="preserve"> الصـف الثاني عشر/علمي</t>
  </si>
  <si>
    <t>جملــــة</t>
  </si>
  <si>
    <t>2012/2011</t>
  </si>
  <si>
    <r>
      <t>ا</t>
    </r>
    <r>
      <rPr>
        <i/>
        <sz val="9"/>
        <rFont val="Arial"/>
        <family val="2"/>
      </rPr>
      <t xml:space="preserve">1-  المقبول الجديد : هو الطالب الذي يسجل لأول مرة في الدولة  وفي أي صف دراسي . </t>
    </r>
  </si>
  <si>
    <r>
      <t>ا</t>
    </r>
    <r>
      <rPr>
        <i/>
        <sz val="9"/>
        <rFont val="Arial"/>
        <family val="2"/>
      </rPr>
      <t>1-  المعــــــاد قيـده : هو الطالب الذي ترك الدراسة لعام أو أكثر  ثم أعيد تسجيله .</t>
    </r>
  </si>
  <si>
    <t>1- Re-Registered: is a student who had left school for one  year or more and was registered  again .</t>
  </si>
  <si>
    <t>1st  Grade</t>
  </si>
  <si>
    <t>2nd  Grade</t>
  </si>
  <si>
    <t>3rd Grade</t>
  </si>
  <si>
    <t>4th  Grade</t>
  </si>
  <si>
    <t>5th Grade</t>
  </si>
  <si>
    <t>6th  Grade</t>
  </si>
  <si>
    <t>7th  Grade</t>
  </si>
  <si>
    <t>8th  Grade</t>
  </si>
  <si>
    <t>9th Grade</t>
  </si>
  <si>
    <t>Ras Al - Khaimah</t>
  </si>
  <si>
    <t>Umm Al - Quwain</t>
  </si>
  <si>
    <t>Fujairah</t>
  </si>
  <si>
    <t>المصـــدر : - وزارة التربيــة والتعليـــم .</t>
  </si>
  <si>
    <t>Source : - Ministry of Education .</t>
  </si>
  <si>
    <t xml:space="preserve">             - Statistics Center / Abu Dhabi.</t>
  </si>
  <si>
    <t>Ras Al- Khaimah</t>
  </si>
  <si>
    <t xml:space="preserve">الجملـــــــــــــة </t>
  </si>
  <si>
    <t>2-  لم يتم إضافة إمارة أبوظبي.</t>
  </si>
  <si>
    <t xml:space="preserve"> 2- Emirate of Abu Dhabi Was not added.</t>
  </si>
  <si>
    <t>أبوظبي</t>
  </si>
  <si>
    <t>إناث</t>
  </si>
  <si>
    <t>الإمـــــارة</t>
  </si>
  <si>
    <t>الطـــــــــــــــــــــــــلاب</t>
  </si>
  <si>
    <t>ذكـــــور</t>
  </si>
  <si>
    <t>حكومــــــــي</t>
  </si>
  <si>
    <t>Gov.</t>
  </si>
  <si>
    <t xml:space="preserve">خاص  (مختلط) </t>
  </si>
  <si>
    <t>Pvt.(Co-ed)</t>
  </si>
  <si>
    <t xml:space="preserve">  1-  Newly Admitted : is a student who is registered for the first time in any grade in U.A.E</t>
  </si>
  <si>
    <t xml:space="preserve"> 1- Re-Registered: is a student who had left school for one  year or more and was registered  again .</t>
  </si>
  <si>
    <t>2010 / 2011</t>
  </si>
  <si>
    <t xml:space="preserve"> الإداريـون والفنيون </t>
  </si>
  <si>
    <t xml:space="preserve">Administrators &amp; Technicians </t>
  </si>
  <si>
    <t xml:space="preserve"> HIGH SCHOOL OF APPLIED TECHNOLOGY</t>
  </si>
  <si>
    <t xml:space="preserve"> SECONDARY TECHNICAL SCHOOL</t>
  </si>
  <si>
    <t>الجدول</t>
  </si>
  <si>
    <t>Table</t>
  </si>
  <si>
    <t xml:space="preserve"> الفصـول</t>
  </si>
  <si>
    <t xml:space="preserve">               - مركز الإحصاء -  أبوظبي.</t>
  </si>
  <si>
    <t xml:space="preserve">             - Dubai Statistics Center. </t>
  </si>
  <si>
    <t xml:space="preserve">               - مركز دبي للإحصاء. </t>
  </si>
  <si>
    <t xml:space="preserve"> رأس الخيمة</t>
  </si>
  <si>
    <t xml:space="preserve"> الجملــــة</t>
  </si>
  <si>
    <t>الرقم</t>
  </si>
  <si>
    <t>No.</t>
  </si>
  <si>
    <t>Figure</t>
  </si>
  <si>
    <t xml:space="preserve">             - Institute of Applied Technology.</t>
  </si>
  <si>
    <t>المـدارس</t>
  </si>
  <si>
    <t xml:space="preserve"> أبو ظبي</t>
  </si>
  <si>
    <t xml:space="preserve"> دبـي</t>
  </si>
  <si>
    <t xml:space="preserve"> رأس الخيمــة</t>
  </si>
  <si>
    <t xml:space="preserve"> الفجيـرة</t>
  </si>
  <si>
    <t>المصـــــــدر : - وزارة التربية والتعليم .</t>
  </si>
  <si>
    <t xml:space="preserve">                - معهد التكنولوجيا التطبيقية. </t>
  </si>
  <si>
    <t>دبي</t>
  </si>
  <si>
    <t>2011 / 2012</t>
  </si>
  <si>
    <t>2009 / 2008</t>
  </si>
  <si>
    <t>2010  / 2009</t>
  </si>
  <si>
    <t xml:space="preserve">  2-  لم يتم إضافة إمارة أبوظبي.</t>
  </si>
  <si>
    <t>2- Emirate of Abu Dhabi Was not added.</t>
  </si>
  <si>
    <t xml:space="preserve">   1-  Newly Admitted : is a student who is registered for the first time in any grade in U.A.E</t>
  </si>
  <si>
    <t xml:space="preserve">  1- Re-Registered: is a student who had left school for one  year or more and was registered  again .</t>
  </si>
  <si>
    <t xml:space="preserve"> الصف العاشــر</t>
  </si>
  <si>
    <t>1- المرفع : الطااب الناجــــح .</t>
  </si>
  <si>
    <t>إنـاث</t>
  </si>
  <si>
    <t xml:space="preserve"> الإعــدادية</t>
  </si>
  <si>
    <t xml:space="preserve"> الثــانوية</t>
  </si>
  <si>
    <t xml:space="preserve"> عـدد المراكز</t>
  </si>
  <si>
    <t xml:space="preserve"> متوسـط عـدد الدارسين  في المركز الواحد</t>
  </si>
  <si>
    <t xml:space="preserve"> عـدد الفصول  </t>
  </si>
  <si>
    <t xml:space="preserve"> أبو ظــبي</t>
  </si>
  <si>
    <t xml:space="preserve"> دبــــي</t>
  </si>
  <si>
    <t xml:space="preserve"> الشارقـة</t>
  </si>
  <si>
    <t xml:space="preserve"> عجمـان</t>
  </si>
  <si>
    <t xml:space="preserve"> أم القيويـــن</t>
  </si>
  <si>
    <t xml:space="preserve"> حلقة أولى</t>
  </si>
  <si>
    <t xml:space="preserve">               - مركز أبوظبي للإحصاء.</t>
  </si>
  <si>
    <t xml:space="preserve">               - مركز دبي للإحصاء </t>
  </si>
  <si>
    <t xml:space="preserve">             - Statistics Center / Dubai</t>
  </si>
  <si>
    <t>Source : - Ministry of Education SIS System  .</t>
  </si>
  <si>
    <t xml:space="preserve"> حققت دولة  الإمارات خلال السنوات القليلة الماضية زيادة واضحة في عدد طلاب المراحل الدراسـية المختلفة، ورافق ذلك تطوراً في مدخلات التعليم من مدارس ومعلمين ومناهج … الخ. </t>
  </si>
  <si>
    <t>وتؤمن دولة الإمارات العربية المتحدة بأن التعليم هو أســاس التنمية لأي بلد، حيث يعني بنوعية الفرد باعتباره رأس المال البشري الذي يعد أهم عنصر في عملية التنمية.</t>
  </si>
  <si>
    <t xml:space="preserve">UAE has achieved a noticeable increase in number of students in all educational levels, this was accompanied with an increase in education inputs such as schools, teachers, curricula, etc.   </t>
  </si>
  <si>
    <t xml:space="preserve"> The UAE declared a policy considering education as the main foundation for development and that the quality of the individual as an asset is the most important element in the development process.</t>
  </si>
  <si>
    <t>2013/2012</t>
  </si>
  <si>
    <r>
      <t xml:space="preserve">جــدول </t>
    </r>
    <r>
      <rPr>
        <b/>
        <sz val="9"/>
        <rFont val="Times New Roman"/>
        <family val="1"/>
      </rPr>
      <t>6</t>
    </r>
    <r>
      <rPr>
        <b/>
        <sz val="10"/>
        <rFont val="Arial"/>
        <family val="2"/>
      </rPr>
      <t xml:space="preserve">: الطـــلاب فــي المـــدارس الخاصة حسـب الإمـارة والمرحلـــة والجنـــس </t>
    </r>
    <r>
      <rPr>
        <b/>
        <sz val="9"/>
        <rFont val="Times New Roman"/>
        <family val="1"/>
      </rPr>
      <t>2013/2012</t>
    </r>
    <r>
      <rPr>
        <b/>
        <sz val="10"/>
        <rFont val="Arial"/>
        <family val="2"/>
      </rPr>
      <t xml:space="preserve">     </t>
    </r>
  </si>
  <si>
    <t>2012 / 2013</t>
  </si>
  <si>
    <t>STUDENTS AT ADULT EDUCATION CENTERS BY STAGE AND SEX, 2008 / 2009 - 2012 / 2013</t>
  </si>
  <si>
    <t>ADULT EDUCATION CENTERS BY EMIRATE AND SEX, 2008 / 2009 - 2012 / 2013</t>
  </si>
  <si>
    <t xml:space="preserve">القسم </t>
  </si>
  <si>
    <t>القسم العلمي</t>
  </si>
  <si>
    <t>Science Section</t>
  </si>
  <si>
    <t>القسم الأدبي</t>
  </si>
  <si>
    <t>Section</t>
  </si>
  <si>
    <t>الجنسية</t>
  </si>
  <si>
    <t>مواطنون</t>
  </si>
  <si>
    <t>غير مواطنين</t>
  </si>
  <si>
    <t>الفئة والجنس</t>
  </si>
  <si>
    <t>ذكور</t>
  </si>
  <si>
    <t>جملة</t>
  </si>
  <si>
    <t>Category &amp; Sex</t>
  </si>
  <si>
    <t>حكومـــــي</t>
  </si>
  <si>
    <t xml:space="preserve">متقدم </t>
  </si>
  <si>
    <t>Governmental</t>
  </si>
  <si>
    <t>ناجح</t>
  </si>
  <si>
    <t xml:space="preserve">نسبة النجاح </t>
  </si>
  <si>
    <r>
      <t xml:space="preserve">خــــــــاص </t>
    </r>
    <r>
      <rPr>
        <b/>
        <vertAlign val="superscript"/>
        <sz val="10"/>
        <rFont val="Arial"/>
        <family val="2"/>
      </rPr>
      <t>1</t>
    </r>
  </si>
  <si>
    <t xml:space="preserve">تعليم كبار </t>
  </si>
  <si>
    <t>Aduults</t>
  </si>
  <si>
    <t xml:space="preserve">طلبة المنازل </t>
  </si>
  <si>
    <t>Home Students</t>
  </si>
  <si>
    <t>الجملـــــــــة</t>
  </si>
  <si>
    <t>دبــــــــــــــــي</t>
  </si>
  <si>
    <t>الشارقـــــــــــــة</t>
  </si>
  <si>
    <t>أبوظبــــــــــــي</t>
  </si>
  <si>
    <t>عجمــــــــــان</t>
  </si>
  <si>
    <t>أم القيويـــــــن</t>
  </si>
  <si>
    <t>الفجيـــــــــرة</t>
  </si>
  <si>
    <t>رأس الخيمــــــة</t>
  </si>
  <si>
    <t>Umm Al Quwain</t>
  </si>
  <si>
    <t>Al Fujairah</t>
  </si>
  <si>
    <t xml:space="preserve">Ras Al Khaimah </t>
  </si>
  <si>
    <t xml:space="preserve"> STUDENTS IN GOVERNMENTAL AND PRIVATE EDUCATION BY STAGE, NATIONALITY AND SEX , 2012/2013</t>
  </si>
  <si>
    <t>حكومي</t>
  </si>
  <si>
    <t xml:space="preserve">خاص </t>
  </si>
  <si>
    <t>مواطنين</t>
  </si>
  <si>
    <t xml:space="preserve">   غير  مواطنين     </t>
  </si>
  <si>
    <t xml:space="preserve"> تعليم فني</t>
  </si>
  <si>
    <t>الهيئـــة التعليميــة</t>
  </si>
  <si>
    <t>البيــــــــــــــان</t>
  </si>
  <si>
    <t xml:space="preserve">أبوظبي </t>
  </si>
  <si>
    <t xml:space="preserve">دبي </t>
  </si>
  <si>
    <t xml:space="preserve">الإمارات الشمالية </t>
  </si>
  <si>
    <t>تعليم فـــني</t>
  </si>
  <si>
    <t>عجمان</t>
  </si>
  <si>
    <t xml:space="preserve">المدارس الثانوية الفنية </t>
  </si>
  <si>
    <t>الطلاب</t>
  </si>
  <si>
    <t>اناث</t>
  </si>
  <si>
    <t xml:space="preserve">المدارس </t>
  </si>
  <si>
    <t>Table 4 : STUDENTS IN GOVERNMENTAL AND PRIVATE EDUCATION BY STAGE, NATIONALITY AND SEX , 2012/2013</t>
  </si>
  <si>
    <t>STUDENTS IN PRIVATE EDUCATION BY BY EMIRATE , STAGE &amp; SEX , 2012/2013</t>
  </si>
  <si>
    <t xml:space="preserve">GOVERNMENTAL AND PRIVATE EDUCATION:TEACHING, ADMINISTRATIVE  &amp; TECHNICAL STAFF, 2012 / 2013 </t>
  </si>
  <si>
    <t>1-  Newly Admitted: is a student who is registered for the first time in any grade in U.A.E</t>
  </si>
  <si>
    <t>BY GRADE &amp; SEX, 2008 / 2009 - 2011 / 2012</t>
  </si>
  <si>
    <t>BY GRADE &amp; SEX , 2008 / 2009 - 2011 / 2012</t>
  </si>
  <si>
    <t>2010 / 2009</t>
  </si>
  <si>
    <r>
      <t xml:space="preserve"> </t>
    </r>
    <r>
      <rPr>
        <b/>
        <sz val="9"/>
        <rFont val="Times New Roman"/>
        <family val="1"/>
      </rPr>
      <t xml:space="preserve">No. of Classrooms  </t>
    </r>
  </si>
  <si>
    <t>2- المعاد قيده  :هو الطالب الذي ترك الدراسة لعام أو أكثر  ثم أعيد تسجيله .</t>
  </si>
  <si>
    <t>دبي  Dubai</t>
  </si>
  <si>
    <t>الفجيرة   Fujairah</t>
  </si>
  <si>
    <t>عجمان   Ajman</t>
  </si>
  <si>
    <t>راس الخيمة Ras Al- Khaimah</t>
  </si>
  <si>
    <t>الطلاب Students</t>
  </si>
  <si>
    <t>أبوظبي    Abu Dhabi</t>
  </si>
  <si>
    <t>رياض أطفال Kindergarten</t>
  </si>
  <si>
    <t xml:space="preserve"> حلقة أولى  First Stage</t>
  </si>
  <si>
    <t>حلقة ثانية Second Stage</t>
  </si>
  <si>
    <t>ثانويـــــــــة Secondary</t>
  </si>
  <si>
    <t>Table 6: STUDENTS IN PRIVATE EDUCATION BY  EMIRATE , STAGE &amp; SEX , 2012/2013</t>
  </si>
  <si>
    <t>Technical Education</t>
  </si>
  <si>
    <r>
      <t xml:space="preserve">تعليم فـــني </t>
    </r>
    <r>
      <rPr>
        <b/>
        <sz val="10"/>
        <rFont val="Times New Roman"/>
        <family val="1"/>
      </rPr>
      <t>Technical Education</t>
    </r>
  </si>
  <si>
    <r>
      <t xml:space="preserve">تعليم دينـــي </t>
    </r>
    <r>
      <rPr>
        <b/>
        <sz val="10"/>
        <rFont val="Times New Roman"/>
        <family val="1"/>
      </rPr>
      <t>Religious Education</t>
    </r>
  </si>
  <si>
    <r>
      <t xml:space="preserve">ثانويـــــــــة </t>
    </r>
    <r>
      <rPr>
        <b/>
        <sz val="10"/>
        <rFont val="Times New Roman"/>
        <family val="1"/>
      </rPr>
      <t>Secondary</t>
    </r>
  </si>
  <si>
    <r>
      <t xml:space="preserve"> حلقة أولى  </t>
    </r>
    <r>
      <rPr>
        <b/>
        <sz val="10"/>
        <rFont val="Times New Roman"/>
        <family val="1"/>
      </rPr>
      <t>First Stage</t>
    </r>
  </si>
  <si>
    <r>
      <t xml:space="preserve">  حلقة ثانية  </t>
    </r>
    <r>
      <rPr>
        <b/>
        <sz val="10"/>
        <rFont val="Times New Roman"/>
        <family val="1"/>
      </rPr>
      <t>Second Stage</t>
    </r>
  </si>
  <si>
    <r>
      <t xml:space="preserve">رياض أطفال </t>
    </r>
    <r>
      <rPr>
        <b/>
        <sz val="10"/>
        <rFont val="Times New Roman"/>
        <family val="1"/>
      </rPr>
      <t>Kindergarten</t>
    </r>
  </si>
  <si>
    <r>
      <t xml:space="preserve">رياض أطفال  </t>
    </r>
    <r>
      <rPr>
        <b/>
        <sz val="9"/>
        <rFont val="Times New Roman"/>
        <family val="1"/>
      </rPr>
      <t>Kindergarten</t>
    </r>
  </si>
  <si>
    <r>
      <t xml:space="preserve">   حلقة أولى   </t>
    </r>
    <r>
      <rPr>
        <b/>
        <sz val="9"/>
        <rFont val="Times New Roman"/>
        <family val="1"/>
      </rPr>
      <t>First Stage</t>
    </r>
  </si>
  <si>
    <r>
      <t xml:space="preserve">حلقة ثانية  </t>
    </r>
    <r>
      <rPr>
        <b/>
        <sz val="9"/>
        <rFont val="Times New Roman"/>
        <family val="1"/>
      </rPr>
      <t>Second Stage</t>
    </r>
  </si>
  <si>
    <r>
      <t xml:space="preserve">ثانويـــــــــة  </t>
    </r>
    <r>
      <rPr>
        <b/>
        <sz val="9"/>
        <rFont val="Times New Roman"/>
        <family val="1"/>
      </rPr>
      <t>Secondary</t>
    </r>
  </si>
  <si>
    <r>
      <t xml:space="preserve">شكل </t>
    </r>
    <r>
      <rPr>
        <b/>
        <sz val="9"/>
        <rFont val="Times New Roman"/>
        <family val="1"/>
      </rPr>
      <t>3</t>
    </r>
    <r>
      <rPr>
        <b/>
        <sz val="10"/>
        <rFont val="Arial"/>
        <family val="2"/>
      </rPr>
      <t xml:space="preserve">: الطـــلاب فــي المـــدارس الخاصة حسـب  المرحلـــة والجنـــس </t>
    </r>
    <r>
      <rPr>
        <b/>
        <sz val="9"/>
        <rFont val="Times New Roman"/>
        <family val="1"/>
      </rPr>
      <t>2013/2012</t>
    </r>
    <r>
      <rPr>
        <b/>
        <sz val="10"/>
        <rFont val="Arial"/>
        <family val="2"/>
      </rPr>
      <t xml:space="preserve">     </t>
    </r>
  </si>
  <si>
    <t>STUDENTS IN SCHOOLS OF MINISTRY OF EDUCATION BY STAGE, AND SEX, 2012 / 2013</t>
  </si>
  <si>
    <t>STUDENTS IN PRIVATE EDUCATION BY , STAGE &amp; SEX , 2012/2013</t>
  </si>
  <si>
    <t xml:space="preserve">HIGH SCHOOL OF APPLIED TECHNOLOGY &amp;  TECHNICAL  SCHOOLS , STUDENTS,   BY EMIRATE, 2012 / 2013 </t>
  </si>
  <si>
    <t>TECHNICAL  SCHOOLSL, TEACHERS, ADMINISTRATORS &amp; TECHNICIANS  BY EMIRATE  , 2012 / 2013</t>
  </si>
  <si>
    <t xml:space="preserve"> ADULT EDUCATION CENTERS BY SEX, 2008 / 2009 - 2012 / 2013</t>
  </si>
  <si>
    <r>
      <t xml:space="preserve">خاص  (مختلط) </t>
    </r>
    <r>
      <rPr>
        <b/>
        <vertAlign val="superscript"/>
        <sz val="9"/>
        <rFont val="Arial"/>
        <family val="2"/>
      </rPr>
      <t>1</t>
    </r>
  </si>
  <si>
    <r>
      <t>Pvt.(Co-ed)</t>
    </r>
    <r>
      <rPr>
        <b/>
        <vertAlign val="superscript"/>
        <sz val="8"/>
        <rFont val="Times New Roman"/>
        <family val="1"/>
      </rPr>
      <t>1</t>
    </r>
  </si>
  <si>
    <t xml:space="preserve"> حلقة أولى   First Stage</t>
  </si>
  <si>
    <t>حلقة ثانية  Second Stage</t>
  </si>
  <si>
    <t>ثانويـــــــــة  Secondary</t>
  </si>
  <si>
    <t>مواطنين     Nationality</t>
  </si>
  <si>
    <t xml:space="preserve">                غير   مواطنين     Non - Nationality</t>
  </si>
  <si>
    <t>Figure 1 : STUDENTS IN GOVERNMENTAL AND PRIVATE EDUCATION BY STAGE, NATIONALITY , 2012/2013</t>
  </si>
  <si>
    <t>STUDENTS IN GOVERNMENTAL AND PRIVATE EDUCATION BY STAGE, NATIONALITY  , 2012/2013</t>
  </si>
  <si>
    <r>
      <t xml:space="preserve"> الطـــلاب فــي المـــدارس  الخاصة حسـب الإمـارة والمرحلـــة والجنـــس </t>
    </r>
    <r>
      <rPr>
        <b/>
        <sz val="12"/>
        <rFont val="Times New Roman"/>
        <family val="1"/>
      </rPr>
      <t>2012 / 2013</t>
    </r>
  </si>
  <si>
    <t>رقم الجدول</t>
  </si>
  <si>
    <t>Table No.</t>
  </si>
  <si>
    <r>
      <t xml:space="preserve">مكونات التعليم (الخاص) </t>
    </r>
    <r>
      <rPr>
        <b/>
        <sz val="11"/>
        <rFont val="Times New Roman"/>
        <family val="1"/>
      </rPr>
      <t>2008 / 2009 - 2012 / 2013</t>
    </r>
  </si>
  <si>
    <r>
      <t xml:space="preserve">الطــلاب بمراكــز تعليـــم الكبــار حســب المرحلـة والجنس </t>
    </r>
    <r>
      <rPr>
        <b/>
        <sz val="11"/>
        <rFont val="Times New Roman"/>
        <family val="1"/>
      </rPr>
      <t>2008 / 2009 - 2012 / 2013</t>
    </r>
  </si>
  <si>
    <r>
      <t xml:space="preserve">مراكــز تعليـــم الكبــار حســب الإمارة والجنس </t>
    </r>
    <r>
      <rPr>
        <b/>
        <sz val="11"/>
        <rFont val="Times New Roman"/>
        <family val="1"/>
      </rPr>
      <t>2008 / 2009 - 2012 / 2013</t>
    </r>
  </si>
  <si>
    <r>
      <t xml:space="preserve">الطـــلاب فــي مـــدارس وزارة التربيــة والتعليـــم حســب المرحلـــة والجنـــس </t>
    </r>
    <r>
      <rPr>
        <b/>
        <sz val="11"/>
        <rFont val="Times New Roman"/>
        <family val="1"/>
      </rPr>
      <t>2012 / 2013</t>
    </r>
    <r>
      <rPr>
        <b/>
        <sz val="12"/>
        <rFont val="Arial"/>
        <family val="2"/>
      </rPr>
      <t xml:space="preserve">  </t>
    </r>
  </si>
  <si>
    <r>
      <t xml:space="preserve">الطـــلاب فــي المـــدارس الخاصة حسـب  المرحلـــة والجنـــس </t>
    </r>
    <r>
      <rPr>
        <b/>
        <sz val="11"/>
        <rFont val="Times New Roman"/>
        <family val="1"/>
      </rPr>
      <t xml:space="preserve">2012 / 2013    </t>
    </r>
    <r>
      <rPr>
        <b/>
        <sz val="12"/>
        <rFont val="Arial"/>
        <family val="2"/>
      </rPr>
      <t xml:space="preserve"> </t>
    </r>
  </si>
  <si>
    <r>
      <t xml:space="preserve">ثانوية التكنولوجيا التطبيقية و المدارس الثانوية الفنية : الطلاب حسـب الإمـارة  </t>
    </r>
    <r>
      <rPr>
        <b/>
        <sz val="11"/>
        <rFont val="Times New Roman"/>
        <family val="1"/>
      </rPr>
      <t>2012 / 2013</t>
    </r>
    <r>
      <rPr>
        <b/>
        <sz val="12"/>
        <rFont val="Arial"/>
        <family val="2"/>
      </rPr>
      <t xml:space="preserve"> </t>
    </r>
  </si>
  <si>
    <r>
      <t xml:space="preserve">المدارس الثانوية الفنية :المعلمون والإداريون والفنيون حسب الإمارة </t>
    </r>
    <r>
      <rPr>
        <b/>
        <sz val="11"/>
        <rFont val="Times New Roman"/>
        <family val="1"/>
      </rPr>
      <t>2012 / 2013</t>
    </r>
  </si>
  <si>
    <r>
      <t xml:space="preserve"> مراكــز تعليـــم الكبــار حســب الجنس </t>
    </r>
    <r>
      <rPr>
        <b/>
        <sz val="11"/>
        <rFont val="Times New Roman"/>
        <family val="1"/>
      </rPr>
      <t xml:space="preserve">2008 / 2009 - 2012 / 2013 </t>
    </r>
  </si>
  <si>
    <t>EDUCATION STATISTICS, 2012 / 2013</t>
  </si>
  <si>
    <r>
      <t xml:space="preserve">جدول </t>
    </r>
    <r>
      <rPr>
        <b/>
        <sz val="9"/>
        <rFont val="Times New Roman"/>
        <family val="1"/>
      </rPr>
      <t>3:</t>
    </r>
    <r>
      <rPr>
        <b/>
        <sz val="10"/>
        <rFont val="Arial"/>
        <family val="2"/>
      </rPr>
      <t xml:space="preserve"> مكونات التعليم (الخاص) </t>
    </r>
    <r>
      <rPr>
        <b/>
        <sz val="9"/>
        <rFont val="Times New Roman"/>
        <family val="1"/>
      </rPr>
      <t>2008 / 2009 - 2012 / 2013</t>
    </r>
  </si>
  <si>
    <r>
      <t xml:space="preserve">الطـــلاب فــي المـــدارس الحكومية والخاصة حســب المرحلـــة والجنسيــة والجنـــس </t>
    </r>
    <r>
      <rPr>
        <b/>
        <sz val="11"/>
        <rFont val="Times New Roman"/>
        <family val="1"/>
      </rPr>
      <t xml:space="preserve">2012 / 2013     </t>
    </r>
  </si>
  <si>
    <r>
      <t xml:space="preserve"> الطـــلاب فــي المـــدارس الحكومية والخاصة  حســب المرحلـــة والجنسيــة </t>
    </r>
    <r>
      <rPr>
        <b/>
        <sz val="11"/>
        <rFont val="Times New Roman"/>
        <family val="1"/>
      </rPr>
      <t xml:space="preserve">2012 / 2013   </t>
    </r>
  </si>
  <si>
    <t>National</t>
  </si>
  <si>
    <t>Non - National</t>
  </si>
  <si>
    <r>
      <t xml:space="preserve">جدول </t>
    </r>
    <r>
      <rPr>
        <b/>
        <sz val="9"/>
        <rFont val="Times New Roman"/>
        <family val="1"/>
      </rPr>
      <t>4:</t>
    </r>
    <r>
      <rPr>
        <b/>
        <sz val="10"/>
        <rFont val="Arial"/>
        <family val="2"/>
      </rPr>
      <t xml:space="preserve"> الطـــلاب فــي المـــدارس الحكومية والخاصة حســب المرحلـــة والجنسيــة والجنـــس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    </t>
    </r>
  </si>
  <si>
    <t xml:space="preserve">   - Dubai Statistics Center. </t>
  </si>
  <si>
    <r>
      <t xml:space="preserve">شكل </t>
    </r>
    <r>
      <rPr>
        <b/>
        <sz val="9"/>
        <rFont val="Times New Roman"/>
        <family val="1"/>
      </rPr>
      <t>1</t>
    </r>
    <r>
      <rPr>
        <b/>
        <sz val="10"/>
        <rFont val="Arial"/>
        <family val="2"/>
      </rPr>
      <t xml:space="preserve"> : الطـــلاب فــي المـــدارس الحكومية والخاصة حســب المرحلـــة والجنسيــة 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    </t>
    </r>
  </si>
  <si>
    <t>Kindergar-ten</t>
  </si>
  <si>
    <t>ثانوية</t>
  </si>
  <si>
    <t>تعليم ديني</t>
  </si>
  <si>
    <t xml:space="preserve">               - مركز دبي للإحصاء .</t>
  </si>
  <si>
    <t>Figure 2 :STUDENTS IN SCHOOLS OF MINISTRY OF EDUCATION BY STAGE AND SEX, 2012 / 2013</t>
  </si>
  <si>
    <t>Figure 3: STUDENTS IN PRIVATE EDUCATION BY STAGE &amp; SEX , 2012/2013</t>
  </si>
  <si>
    <t>ثانوية التكنولوجيا التطبيقية</t>
  </si>
  <si>
    <t>1-  Promoted: is a student who succeeded .</t>
  </si>
  <si>
    <t>حلقة أولى</t>
  </si>
  <si>
    <t xml:space="preserve"> 1- ملاحظة : بيانات فصول أبوظبي غير متوفرة. </t>
  </si>
  <si>
    <t>1- Abu Dhabi's Classrooms Data is not Available.</t>
  </si>
  <si>
    <t xml:space="preserve">جملــــــة                     </t>
  </si>
  <si>
    <t xml:space="preserve">مواطنين                    </t>
  </si>
  <si>
    <t xml:space="preserve">غير  مواطنين                    </t>
  </si>
  <si>
    <r>
      <t xml:space="preserve">الطـــلاب فــي مراكز تعليم الكبار حســب المرحلـــة والجنـــس والجنسيــة  </t>
    </r>
    <r>
      <rPr>
        <b/>
        <sz val="11"/>
        <rFont val="Times New Roman"/>
        <family val="1"/>
      </rPr>
      <t xml:space="preserve">2012 / 2013      </t>
    </r>
  </si>
  <si>
    <t>STUDENTS AT ADULT EDUCATION CENTERS  BY STAGE, SEX &amp; NATIONALITY, 2012 / 2013</t>
  </si>
  <si>
    <r>
      <t xml:space="preserve">الطـــلاب فــي مراكز تعليم الكبار حســب المرحلـــة والجنـــس والجنسيــة  </t>
    </r>
    <r>
      <rPr>
        <b/>
        <sz val="11"/>
        <rFont val="Times New Roman"/>
        <family val="1"/>
      </rPr>
      <t>2012 / 2013</t>
    </r>
    <r>
      <rPr>
        <b/>
        <sz val="12"/>
        <rFont val="Arial"/>
        <family val="2"/>
      </rPr>
      <t xml:space="preserve"> </t>
    </r>
  </si>
  <si>
    <t xml:space="preserve"> STUDENTS AT ADULT EDUCATION CENTERS  BY STAGE, SEX &amp; NATIONALITY, 2012 / 2013</t>
  </si>
  <si>
    <r>
      <t xml:space="preserve">الحاصلون على شهادة الثانوية العامة حسب القسم والجنسية والفئة والجنس </t>
    </r>
    <r>
      <rPr>
        <b/>
        <sz val="11"/>
        <rFont val="Times New Roman"/>
        <family val="1"/>
      </rPr>
      <t>2012 / 2013</t>
    </r>
  </si>
  <si>
    <t>GENERAL HIGH SCHOOL GRADUATES BY SECTION, NATIONALITY, CATEGORY &amp; SEX, 2012/2013</t>
  </si>
  <si>
    <t>Art Section</t>
  </si>
  <si>
    <t>…</t>
  </si>
  <si>
    <t>مواطنين   National</t>
  </si>
  <si>
    <t>غير  مواطنين  Non - National</t>
  </si>
  <si>
    <t xml:space="preserve"> غير  مواطنين  Non - National</t>
  </si>
  <si>
    <r>
      <rPr>
        <b/>
        <sz val="12"/>
        <color indexed="8"/>
        <rFont val="Arial"/>
        <family val="2"/>
      </rPr>
      <t>تعليم المنازل</t>
    </r>
    <r>
      <rPr>
        <b/>
        <sz val="12"/>
        <rFont val="Arial"/>
        <family val="2"/>
      </rPr>
      <t xml:space="preserve"> حســب المرحلـــة والجنسيــة والجنـــس </t>
    </r>
    <r>
      <rPr>
        <b/>
        <sz val="11"/>
        <rFont val="Times New Roman"/>
        <family val="1"/>
      </rPr>
      <t>2012 / 2013</t>
    </r>
    <r>
      <rPr>
        <b/>
        <sz val="12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</si>
  <si>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>تعليم المنازل</t>
    </r>
    <r>
      <rPr>
        <b/>
        <sz val="12"/>
        <rFont val="Arial"/>
        <family val="2"/>
      </rPr>
      <t xml:space="preserve"> حســب المرحلـــة والجنسيــة والجنـــس </t>
    </r>
    <r>
      <rPr>
        <b/>
        <sz val="11"/>
        <rFont val="Times New Roman"/>
        <family val="1"/>
      </rPr>
      <t>2012 / 2013</t>
    </r>
  </si>
  <si>
    <t>ذكور M</t>
  </si>
  <si>
    <t>Advanced</t>
  </si>
  <si>
    <t>Succeeded</t>
  </si>
  <si>
    <t>Success Rate</t>
  </si>
  <si>
    <r>
      <t xml:space="preserve">Private </t>
    </r>
    <r>
      <rPr>
        <b/>
        <vertAlign val="superscript"/>
        <sz val="9"/>
        <rFont val="Times New Roman"/>
        <family val="1"/>
      </rPr>
      <t>1</t>
    </r>
  </si>
  <si>
    <r>
      <rPr>
        <b/>
        <sz val="9"/>
        <color indexed="8"/>
        <rFont val="Times New Roman"/>
        <family val="1"/>
      </rPr>
      <t xml:space="preserve">Table7: </t>
    </r>
    <r>
      <rPr>
        <b/>
        <sz val="9"/>
        <rFont val="Times New Roman"/>
        <family val="1"/>
      </rPr>
      <t xml:space="preserve">GOVERNMENTAL AND PRIVATE EDUCATION:TEACHING, ADMINISTRATIVE  &amp; TECHNICAL STAFF, 2012 / 2013 </t>
    </r>
  </si>
  <si>
    <t>Administrative &amp; Technical Staff</t>
  </si>
  <si>
    <t>...</t>
  </si>
  <si>
    <t xml:space="preserve">Teaching  Staff </t>
  </si>
  <si>
    <t>1-...  Total Private Education:Teaching, Administrative  &amp; Technical Staff</t>
  </si>
  <si>
    <t xml:space="preserve">إناث  F </t>
  </si>
  <si>
    <t>EDUCATION COMPONENTS (  PRIVATE ) , 2008 / 2009 - 2012 / 2013</t>
  </si>
  <si>
    <t xml:space="preserve">   Non - National</t>
  </si>
  <si>
    <t>Government</t>
  </si>
  <si>
    <t xml:space="preserve"> Private</t>
  </si>
  <si>
    <t>Northern Emirates</t>
  </si>
  <si>
    <t>Sector</t>
  </si>
  <si>
    <t>القطــــــــــاع</t>
  </si>
  <si>
    <t>STUDENTS AT HOME EDUCATION BY STAGE, SEX &amp; NATIONALITY, 2012 / 2013</t>
  </si>
  <si>
    <t>الجنسيـة</t>
  </si>
  <si>
    <t>… غير متوفر.</t>
  </si>
  <si>
    <t>… Not Available.</t>
  </si>
  <si>
    <t>الجنـس</t>
  </si>
  <si>
    <t>1- الخاص ( منهاج الوزارة ).</t>
  </si>
  <si>
    <t>1- Private (Curricula Of  M.O.E ).</t>
  </si>
  <si>
    <t>Table 3 :EDUCATION COMPONENTS (  PRIVATE ), 2008 / 2009 - 2012 / 2013</t>
  </si>
  <si>
    <t>الجـنس</t>
  </si>
  <si>
    <t>2013 / 2012</t>
  </si>
  <si>
    <t>2012 / 2011</t>
  </si>
  <si>
    <t>2011 / 2010</t>
  </si>
  <si>
    <t>الأشكال البيانية</t>
  </si>
  <si>
    <r>
      <t xml:space="preserve">ثانوية التكنولوجيا التطبيقية و المدارس الثانوية الفنية : الطلاب والمدارس حسـب الجنس </t>
    </r>
    <r>
      <rPr>
        <b/>
        <sz val="11"/>
        <rFont val="Times New Roman"/>
        <family val="1"/>
      </rPr>
      <t>2012 / 2013</t>
    </r>
    <r>
      <rPr>
        <b/>
        <sz val="12"/>
        <rFont val="Arial"/>
        <family val="2"/>
      </rPr>
      <t xml:space="preserve"> </t>
    </r>
  </si>
  <si>
    <t xml:space="preserve">HIGH SCHOOL OF APPLIED TECHNOLOGY &amp;  TECHNICAL  SCHOOLS , STUDENTS,   BY  SEX, 2012 / 2013 </t>
  </si>
  <si>
    <t xml:space="preserve">المصـــدر : - وزارة التربيــة والتعليـــم </t>
  </si>
  <si>
    <t>Source : - Ministry of Education</t>
  </si>
  <si>
    <t>المصـــدر : - وزارة التربيــة والتعليـــم</t>
  </si>
  <si>
    <t>Source : - Ministry of Education  .</t>
  </si>
  <si>
    <r>
      <t xml:space="preserve">جـــدول </t>
    </r>
    <r>
      <rPr>
        <b/>
        <sz val="9"/>
        <color indexed="8"/>
        <rFont val="Times New Roman"/>
        <family val="1"/>
      </rPr>
      <t>5</t>
    </r>
    <r>
      <rPr>
        <b/>
        <sz val="10"/>
        <color indexed="8"/>
        <rFont val="Arial"/>
        <family val="2"/>
      </rPr>
      <t xml:space="preserve">: توزيع الطـــلاب فــي التعليم الحكومي  حســب المرحلـــة </t>
    </r>
    <r>
      <rPr>
        <b/>
        <sz val="10"/>
        <color indexed="8"/>
        <rFont val="Arial"/>
        <family val="2"/>
      </rPr>
      <t xml:space="preserve"> والإمارة والجنس</t>
    </r>
    <r>
      <rPr>
        <b/>
        <sz val="10"/>
        <color indexed="8"/>
        <rFont val="Arial"/>
        <family val="2"/>
      </rPr>
      <t xml:space="preserve"> </t>
    </r>
    <r>
      <rPr>
        <b/>
        <sz val="9"/>
        <color indexed="8"/>
        <rFont val="Times New Roman"/>
        <family val="1"/>
      </rPr>
      <t>2012 / 2013</t>
    </r>
    <r>
      <rPr>
        <b/>
        <sz val="10"/>
        <color indexed="8"/>
        <rFont val="Arial"/>
        <family val="2"/>
      </rPr>
      <t xml:space="preserve">      </t>
    </r>
  </si>
  <si>
    <r>
      <t xml:space="preserve">جــدول </t>
    </r>
    <r>
      <rPr>
        <b/>
        <sz val="9"/>
        <color indexed="8"/>
        <rFont val="Times New Roman"/>
        <family val="1"/>
      </rPr>
      <t>8:</t>
    </r>
    <r>
      <rPr>
        <b/>
        <sz val="10"/>
        <color indexed="8"/>
        <rFont val="Arial"/>
        <family val="2"/>
      </rPr>
      <t xml:space="preserve">  توزيع طلاب التعليم الفني حسـب الجنس </t>
    </r>
    <r>
      <rPr>
        <b/>
        <sz val="9"/>
        <color indexed="8"/>
        <rFont val="Times New Roman"/>
        <family val="1"/>
      </rPr>
      <t>2012 / 2013</t>
    </r>
    <r>
      <rPr>
        <b/>
        <sz val="10"/>
        <color indexed="8"/>
        <rFont val="Arial"/>
        <family val="2"/>
      </rPr>
      <t xml:space="preserve"> </t>
    </r>
  </si>
  <si>
    <t xml:space="preserve">Table 8 : DISTRIBUTION OF IAT EDUCATION  BY  SEX, 2012 / 2013 </t>
  </si>
  <si>
    <t xml:space="preserve">Table 9:  DISTRIBUTION OF IAT EDUCATION BY  SCHOOLSL TEACHERS, </t>
  </si>
  <si>
    <t xml:space="preserve"> DISTRIBUTION OF IAT EDUCATION BY  SCHOOLSL TEACHERS, ADMINISTRATORS &amp; TECHNICIANS  BY  SEX , 2012 / 2013</t>
  </si>
  <si>
    <t>Table 5 : DISTRIBUTION OF STUDENTS IN ( GOVERNMENT SCHOOLS )  BY STAGE, EMIRATE AND SEX, 2012 / 2013</t>
  </si>
  <si>
    <t>DISTRIBUTION OF STUDENTS IN ( GOVERNMENT SCHOOLS )  BY STAGE, EMIRATE AND SEX, 2012 / 2013</t>
  </si>
  <si>
    <r>
      <t xml:space="preserve">جدول </t>
    </r>
    <r>
      <rPr>
        <b/>
        <sz val="10"/>
        <rFont val="Times New Roman"/>
        <family val="1"/>
      </rPr>
      <t>1</t>
    </r>
    <r>
      <rPr>
        <b/>
        <sz val="10"/>
        <rFont val="Arial"/>
        <family val="2"/>
      </rPr>
      <t xml:space="preserve">: مكونات التعليم (الحكومي والخاص والفني ) </t>
    </r>
    <r>
      <rPr>
        <b/>
        <sz val="9"/>
        <rFont val="Times New Roman"/>
        <family val="1"/>
      </rPr>
      <t>2008 / 2009 - 2012 / 2013</t>
    </r>
  </si>
  <si>
    <t>Table 1 : EDUCATION COMPONENTS ( GOVERNMENT &amp; PRIVATE &amp; IAT ), 2008 / 2009 - 2012 / 2013</t>
  </si>
  <si>
    <r>
      <t xml:space="preserve">Source : - Ministry of Education </t>
    </r>
  </si>
  <si>
    <r>
      <t xml:space="preserve">جدول </t>
    </r>
    <r>
      <rPr>
        <b/>
        <sz val="9"/>
        <rFont val="Times New Roman"/>
        <family val="1"/>
      </rPr>
      <t>2</t>
    </r>
    <r>
      <rPr>
        <b/>
        <sz val="9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مكونات التعليم (الحكومي والفني ) </t>
    </r>
    <r>
      <rPr>
        <b/>
        <sz val="9"/>
        <rFont val="Times New Roman"/>
        <family val="1"/>
      </rPr>
      <t>2008 / 2009 - 2012 / 2013</t>
    </r>
  </si>
  <si>
    <t>Table 2: EDUCATION COMPONENTS ( GOVERNMENT &amp; IAT ), 2008 / 2009 - 2012 / 2013</t>
  </si>
  <si>
    <t xml:space="preserve">Source : - Ministry of Education </t>
  </si>
  <si>
    <t xml:space="preserve"> المصـــــــدر: وزارة التربية والتعليم </t>
  </si>
  <si>
    <t xml:space="preserve"> Source : - Ministry of Education . </t>
  </si>
  <si>
    <t>المصـدر: وزارة التربية والتعليم</t>
  </si>
  <si>
    <t>Source : Ministry of Education</t>
  </si>
  <si>
    <t xml:space="preserve">المصـــدر : وزارة التربيــة والتعليــــــــم </t>
  </si>
  <si>
    <t>Source : Ministry of  Education .</t>
  </si>
  <si>
    <t xml:space="preserve">Source : Ministry of  Education </t>
  </si>
  <si>
    <t>المصـــدر : - وزارة التربيــة والتعليـــم ..</t>
  </si>
  <si>
    <t xml:space="preserve">Source : - Ministry of Education . </t>
  </si>
  <si>
    <t>المصـــــــدر: وزارة التربية والتعليم  .</t>
  </si>
  <si>
    <t>المصـــــــدر: وزارة التربية والتعليم SIS.</t>
  </si>
  <si>
    <t>إناث F</t>
  </si>
  <si>
    <r>
      <rPr>
        <i/>
        <sz val="8"/>
        <rFont val="Times New Roman"/>
        <family val="1"/>
      </rPr>
      <t>2- Re-Repeater: is a student who failed to be promoted to the next grade .</t>
    </r>
  </si>
  <si>
    <t>EDUCATION COMPONENTS ( GOVERNMENT &amp; PRIVATE &amp; IAT ), 2008 / 2009 - 2012 / 2013</t>
  </si>
  <si>
    <t>EDUCATION COMPONENTS ( GOVERNMENT &amp; IAT ), 2008 / 2009 - 2012 / 2013</t>
  </si>
  <si>
    <r>
      <t xml:space="preserve">شكل </t>
    </r>
    <r>
      <rPr>
        <b/>
        <sz val="9"/>
        <rFont val="Times New Roman"/>
        <family val="1"/>
      </rPr>
      <t>4:</t>
    </r>
    <r>
      <rPr>
        <b/>
        <sz val="10"/>
        <rFont val="Arial"/>
        <family val="2"/>
      </rPr>
      <t xml:space="preserve">  توزيع طلاب التعليم الفني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</t>
    </r>
  </si>
  <si>
    <t xml:space="preserve">Figure 4: DISTRIBUTION OF IAT EDUCATION, 2012 / 2013 </t>
  </si>
  <si>
    <r>
      <t xml:space="preserve">جـــدول </t>
    </r>
    <r>
      <rPr>
        <b/>
        <sz val="9"/>
        <color indexed="8"/>
        <rFont val="Times New Roman"/>
        <family val="1"/>
      </rPr>
      <t>9:</t>
    </r>
    <r>
      <rPr>
        <b/>
        <sz val="10"/>
        <color indexed="8"/>
        <rFont val="Arial"/>
        <family val="2"/>
      </rPr>
      <t xml:space="preserve">  التعليم الفني حسب المدارس والمعلمون والإداريون والفنيون والجنس</t>
    </r>
    <r>
      <rPr>
        <b/>
        <sz val="9"/>
        <color indexed="8"/>
        <rFont val="Times New Roman"/>
        <family val="1"/>
      </rPr>
      <t xml:space="preserve"> 2012 / 2013</t>
    </r>
  </si>
  <si>
    <t>ADMINISTRATORS, TECHNICIANS &amp;  SEX , 2012 / 2013</t>
  </si>
  <si>
    <r>
      <t xml:space="preserve">شكل </t>
    </r>
    <r>
      <rPr>
        <b/>
        <sz val="9"/>
        <rFont val="Times New Roman"/>
        <family val="1"/>
      </rPr>
      <t>5:</t>
    </r>
    <r>
      <rPr>
        <b/>
        <sz val="10"/>
        <rFont val="Arial"/>
        <family val="2"/>
      </rPr>
      <t xml:space="preserve">  المعلمون والإداريون والفنيون في المدارس الثانوية الفنية </t>
    </r>
    <r>
      <rPr>
        <b/>
        <sz val="9"/>
        <rFont val="Times New Roman"/>
        <family val="1"/>
      </rPr>
      <t xml:space="preserve"> 2012 / 2013</t>
    </r>
  </si>
  <si>
    <t>Figure 5: TEACHERS, ADMINISTRATORS &amp; TECHNICIANS AT SECONDARY TECHNICAL SCHOOL, 2012 / 2013</t>
  </si>
  <si>
    <r>
      <t>ا</t>
    </r>
    <r>
      <rPr>
        <i/>
        <sz val="9"/>
        <rFont val="Arial"/>
        <family val="2"/>
      </rPr>
      <t>1-  المعــــــاد قيـده : هو الطالب الذي ترك الدراسة لعام أو أكثر  ثم أعيد تسجيله.</t>
    </r>
  </si>
  <si>
    <t>G.E</t>
  </si>
  <si>
    <t>P.E</t>
  </si>
  <si>
    <t>ENROLLMENT STATUS &amp;  SEX , 2011 / 2012</t>
  </si>
  <si>
    <r>
      <t xml:space="preserve">طــــلاب التعليم الديني </t>
    </r>
    <r>
      <rPr>
        <b/>
        <sz val="12"/>
        <rFont val="Arial"/>
        <family val="2"/>
      </rPr>
      <t xml:space="preserve">حسب المرحلة والصف وحالـة القيـد والجنس </t>
    </r>
    <r>
      <rPr>
        <b/>
        <sz val="11"/>
        <rFont val="Times New Roman"/>
        <family val="1"/>
      </rPr>
      <t>2011 / 2012</t>
    </r>
    <r>
      <rPr>
        <b/>
        <sz val="12"/>
        <rFont val="Times New Roman"/>
        <family val="1"/>
      </rPr>
      <t xml:space="preserve"> </t>
    </r>
  </si>
  <si>
    <r>
      <t xml:space="preserve"> جـــدول </t>
    </r>
    <r>
      <rPr>
        <b/>
        <sz val="9"/>
        <rFont val="Times New Roman"/>
        <family val="1"/>
      </rPr>
      <t>13</t>
    </r>
    <r>
      <rPr>
        <b/>
        <sz val="10"/>
        <rFont val="Arial"/>
        <family val="2"/>
      </rPr>
      <t xml:space="preserve">: طــــلاب التعليم الديني حسب المرحلة والصف وحالـة القيـد والجنس </t>
    </r>
    <r>
      <rPr>
        <b/>
        <sz val="9"/>
        <rFont val="Times New Roman"/>
        <family val="1"/>
      </rPr>
      <t>2011 / 2012</t>
    </r>
    <r>
      <rPr>
        <b/>
        <sz val="10"/>
        <rFont val="Arial"/>
        <family val="2"/>
      </rPr>
      <t xml:space="preserve"> </t>
    </r>
  </si>
  <si>
    <t xml:space="preserve"> Table 13 : STUDENTS OF RELIGIOUS EDUCATION  BY STAGE, GRADE, </t>
  </si>
  <si>
    <r>
      <t xml:space="preserve">جـــدول </t>
    </r>
    <r>
      <rPr>
        <b/>
        <sz val="9"/>
        <rFont val="Times New Roman"/>
        <family val="1"/>
      </rPr>
      <t>14:</t>
    </r>
    <r>
      <rPr>
        <b/>
        <sz val="10"/>
        <rFont val="Arial"/>
        <family val="2"/>
      </rPr>
      <t xml:space="preserve"> الطــلاب بمراكــز تعليـــم الكبــار حســب المرحلـة والجنس </t>
    </r>
    <r>
      <rPr>
        <b/>
        <sz val="9"/>
        <rFont val="Times New Roman"/>
        <family val="1"/>
      </rPr>
      <t>2008 / 2009 - 2012 / 2013</t>
    </r>
  </si>
  <si>
    <t>Table 14 : STUDENTS AT ADULT EDUCATION CENTERS BY STAGE AND SEX, 2008 / 2009 - 2012 / 2013</t>
  </si>
  <si>
    <r>
      <t xml:space="preserve">جـــدول </t>
    </r>
    <r>
      <rPr>
        <b/>
        <sz val="9"/>
        <rFont val="Times New Roman"/>
        <family val="1"/>
      </rPr>
      <t>15</t>
    </r>
    <r>
      <rPr>
        <b/>
        <sz val="10"/>
        <rFont val="Arial"/>
        <family val="2"/>
      </rPr>
      <t xml:space="preserve"> : مراكــز تعليـــم الكبــار حســب الإمارة والجنس </t>
    </r>
    <r>
      <rPr>
        <b/>
        <sz val="9"/>
        <rFont val="Times New Roman"/>
        <family val="1"/>
      </rPr>
      <t>2008 / 2009 - 2012 /2013</t>
    </r>
  </si>
  <si>
    <t>Table 15 : ADULT EDUCATION CENTERS BY EMIRATE AND SEX, 2008 / 2009 - 2012 / 2013</t>
  </si>
  <si>
    <r>
      <t xml:space="preserve">جـــدول </t>
    </r>
    <r>
      <rPr>
        <b/>
        <sz val="9"/>
        <rFont val="Times New Roman"/>
        <family val="1"/>
      </rPr>
      <t>16:</t>
    </r>
    <r>
      <rPr>
        <b/>
        <sz val="10"/>
        <rFont val="Arial"/>
        <family val="2"/>
      </rPr>
      <t xml:space="preserve"> الطـــلاب فــي مراكز تعليم الكبار حســب المرحلـــة والجنـس والجنسيـة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     </t>
    </r>
  </si>
  <si>
    <t>Table 16 : STUDENTS AT ADULT EDUCATION CENTERS  BY STAGE, SEX &amp; NATIONALITY, 2012 / 2013</t>
  </si>
  <si>
    <r>
      <t xml:space="preserve">جـــدول </t>
    </r>
    <r>
      <rPr>
        <b/>
        <sz val="9"/>
        <rFont val="Times New Roman"/>
        <family val="1"/>
      </rPr>
      <t>17:</t>
    </r>
    <r>
      <rPr>
        <b/>
        <sz val="10"/>
        <rFont val="Arial"/>
        <family val="2"/>
      </rPr>
      <t xml:space="preserve"> تعليم المنازل حســب المرحلـــة والجنـــس والجنسيــة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     </t>
    </r>
  </si>
  <si>
    <r>
      <t xml:space="preserve">Table 17 : </t>
    </r>
    <r>
      <rPr>
        <b/>
        <sz val="9"/>
        <color indexed="8"/>
        <rFont val="Times New Roman"/>
        <family val="1"/>
      </rPr>
      <t xml:space="preserve">STUDENTS AT HOME  EDUCATION </t>
    </r>
    <r>
      <rPr>
        <b/>
        <sz val="9"/>
        <rFont val="Times New Roman"/>
        <family val="1"/>
      </rPr>
      <t xml:space="preserve">  BY STAGE, SEX &amp; NATIONALITY, 2012 / 2013</t>
    </r>
  </si>
  <si>
    <r>
      <t xml:space="preserve">جـــدول </t>
    </r>
    <r>
      <rPr>
        <b/>
        <sz val="9"/>
        <rFont val="Times New Roman"/>
        <family val="1"/>
      </rPr>
      <t>18:</t>
    </r>
    <r>
      <rPr>
        <b/>
        <sz val="10"/>
        <rFont val="Arial"/>
        <family val="2"/>
      </rPr>
      <t xml:space="preserve"> الحاصلون على شهادة الثانوية العامة حسب القسم والجنسية والفئة والجنس </t>
    </r>
    <r>
      <rPr>
        <b/>
        <sz val="9"/>
        <rFont val="Times New Roman"/>
        <family val="1"/>
      </rPr>
      <t>2013/2012</t>
    </r>
  </si>
  <si>
    <t>Table 18 : GENERAL HIGH SCHOOL GRADUATES BY SECTION, NATIONALITY, CATEGORY &amp; SEX,  2012 / 2013</t>
  </si>
  <si>
    <r>
      <t xml:space="preserve">      جـــدول </t>
    </r>
    <r>
      <rPr>
        <b/>
        <sz val="9"/>
        <color indexed="8"/>
        <rFont val="Times New Roman"/>
        <family val="1"/>
      </rPr>
      <t xml:space="preserve">10 </t>
    </r>
    <r>
      <rPr>
        <b/>
        <sz val="10"/>
        <color indexed="8"/>
        <rFont val="Arial"/>
        <family val="2"/>
      </rPr>
      <t xml:space="preserve">: الطلاب المقبولون الجدد والمعاد قيدهم في الحلقة الأولى ( التعليم الحكومي ) حسب الصف والجنس </t>
    </r>
    <r>
      <rPr>
        <b/>
        <sz val="9"/>
        <color indexed="8"/>
        <rFont val="Times New Roman"/>
        <family val="1"/>
      </rPr>
      <t>2008 / 2009 - 2011 / 2012</t>
    </r>
  </si>
  <si>
    <t>Table 10 : NEWLY ADMITTED AND RE-REGISTERED STUDENTS IN THE FIRST STAGE  (  GOVERNMENT EDUCATION  )</t>
  </si>
  <si>
    <t>NEWLY ADMITTED AND RE-REGISTERED STUDENTS IN THE FIRST STAGE  (  GOVERNMENT EDUCATION  ) BY GRADE &amp;  SEX , 2008 / 2009 - 2011 / 2012</t>
  </si>
  <si>
    <r>
      <t xml:space="preserve">الطلاب المقبولون الجدد والمعاد قيدهم في الحلقة الأولى  ( التعليم الحكومي ) حسب الصف والجنس </t>
    </r>
    <r>
      <rPr>
        <b/>
        <sz val="11"/>
        <rFont val="Times New Roman"/>
        <family val="1"/>
      </rPr>
      <t>2008 / 2009 - 2011 / 2012</t>
    </r>
  </si>
  <si>
    <r>
      <t xml:space="preserve">  جـــدول </t>
    </r>
    <r>
      <rPr>
        <b/>
        <sz val="9"/>
        <rFont val="Times New Roman"/>
        <family val="1"/>
      </rPr>
      <t>11</t>
    </r>
    <r>
      <rPr>
        <b/>
        <sz val="10"/>
        <rFont val="Arial"/>
        <family val="2"/>
      </rPr>
      <t xml:space="preserve"> : الطلاب المقبولون الجدد والمعاد قيدهم في الحلقة الثانية  ( التعليم الحكومي ) حسب الصف والجنس </t>
    </r>
    <r>
      <rPr>
        <b/>
        <sz val="9"/>
        <rFont val="Times New Roman"/>
        <family val="1"/>
      </rPr>
      <t>2008 / 2009 - 2011 / 2012</t>
    </r>
  </si>
  <si>
    <r>
      <t xml:space="preserve">  جـــدول </t>
    </r>
    <r>
      <rPr>
        <b/>
        <sz val="9"/>
        <color indexed="8"/>
        <rFont val="Times New Roman"/>
        <family val="1"/>
      </rPr>
      <t>12</t>
    </r>
    <r>
      <rPr>
        <b/>
        <sz val="10"/>
        <color indexed="8"/>
        <rFont val="Arial"/>
        <family val="2"/>
      </rPr>
      <t xml:space="preserve">: الطلاب المقبولون الجدد والمعاد قيدهم في المرحلة الثانوية  ( التعليم الحكومي ) حسب الصف والجنس  </t>
    </r>
    <r>
      <rPr>
        <b/>
        <sz val="9"/>
        <color indexed="8"/>
        <rFont val="Times New Roman"/>
        <family val="1"/>
      </rPr>
      <t>2008 / 2009 - 2011 / 2012</t>
    </r>
  </si>
  <si>
    <r>
      <t xml:space="preserve">الطلاب المقبولون الجدد والمعاد قيدهم في الحلقة الثانية  ( التعليم الحكومي ) حسب الصف والجنس </t>
    </r>
    <r>
      <rPr>
        <b/>
        <sz val="11"/>
        <rFont val="Times New Roman"/>
        <family val="1"/>
      </rPr>
      <t>2008 / 2009 - 2011 / 2012</t>
    </r>
  </si>
  <si>
    <r>
      <t xml:space="preserve">الطلاب المقبولون الجدد والمعاد قيدهم في المرحلة الثانوية  ( التعليم الحكومي ) حسب الصف والجنس </t>
    </r>
    <r>
      <rPr>
        <b/>
        <sz val="11"/>
        <rFont val="Times New Roman"/>
        <family val="1"/>
      </rPr>
      <t>2008 / 2009 - 2011 / 2012</t>
    </r>
  </si>
  <si>
    <t>NEWLY ADMITTED AND RE-REGISTERED STUDENTS IN THE SECOND STAGE (  GOVERNMENT EDUCATION  ) BY GRADE &amp; SEX, 2008 / 2009 - 2011 / 2012</t>
  </si>
  <si>
    <t>NEWLY ADMITTED AND RE-REGISTERED STUDENTS IN THE SECONDARY STAGE (  GOVERNMENT EDUCATION  ) BY GRADE &amp; SEX,  2008 / 2009 - 2011 / 2012</t>
  </si>
  <si>
    <t xml:space="preserve"> Table 11 : NEWLY ADMITTED AND RE-REGISTERED STUDENTS IN THE SECOND STAGE (  GOVERNMENT EDUCATION  )</t>
  </si>
  <si>
    <t xml:space="preserve"> Table 12 : NEWLY ADMITTED AND RE-REGISTERED STUDENTS IN THE SECONDARY STAGE (  GOVERNMENT EDUCATION  ) </t>
  </si>
  <si>
    <r>
      <t xml:space="preserve">شكل </t>
    </r>
    <r>
      <rPr>
        <b/>
        <sz val="9"/>
        <rFont val="Times New Roman"/>
        <family val="1"/>
      </rPr>
      <t>6</t>
    </r>
    <r>
      <rPr>
        <b/>
        <sz val="10"/>
        <rFont val="Arial"/>
        <family val="2"/>
      </rPr>
      <t xml:space="preserve"> : مراكــز تعليـــم الكبــار حســب الجنس </t>
    </r>
    <r>
      <rPr>
        <b/>
        <sz val="9"/>
        <rFont val="Times New Roman"/>
        <family val="1"/>
      </rPr>
      <t>2008 / 2009 - 2012 /2013</t>
    </r>
  </si>
  <si>
    <t>Figure 6: ADULT EDUCATION CENTERS BY SEX, 2008 / 2009 - 2012 / 2013</t>
  </si>
  <si>
    <r>
      <t xml:space="preserve">شكل </t>
    </r>
    <r>
      <rPr>
        <b/>
        <sz val="9"/>
        <rFont val="Times New Roman"/>
        <family val="1"/>
      </rPr>
      <t>7 :</t>
    </r>
    <r>
      <rPr>
        <b/>
        <sz val="10"/>
        <rFont val="Arial"/>
        <family val="2"/>
      </rPr>
      <t xml:space="preserve"> الطـــلاب فــي مراكز تعليم الكبار حســب المرحلـــة والجنـس والجنسيـة 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     </t>
    </r>
  </si>
  <si>
    <t>Figure 7 : STUDENTS AT ADULT EDUCATION CENTERS  BY STAGE, SEX &amp; NATIONALITY, 2012 / 2013</t>
  </si>
  <si>
    <r>
      <t xml:space="preserve">شكل </t>
    </r>
    <r>
      <rPr>
        <b/>
        <sz val="9"/>
        <rFont val="Times New Roman"/>
        <family val="1"/>
      </rPr>
      <t>8: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تعليم  المنازل</t>
    </r>
    <r>
      <rPr>
        <b/>
        <sz val="10"/>
        <rFont val="Arial"/>
        <family val="2"/>
      </rPr>
      <t xml:space="preserve"> حســب المرحلـــة والجنـــس والجنسيــة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     </t>
    </r>
  </si>
  <si>
    <r>
      <t xml:space="preserve">Figure 8 : </t>
    </r>
    <r>
      <rPr>
        <b/>
        <sz val="9"/>
        <color indexed="8"/>
        <rFont val="Times New Roman"/>
        <family val="1"/>
      </rPr>
      <t>STUDENTS AT HOME EDUCATION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BY STAGE, SEX &amp; NATIONALITY, 2012 / 2013</t>
    </r>
  </si>
  <si>
    <r>
      <t xml:space="preserve">مكونات التعليم (الحكومي والخاص والفني ) </t>
    </r>
    <r>
      <rPr>
        <b/>
        <sz val="11"/>
        <rFont val="Times New Roman"/>
        <family val="1"/>
      </rPr>
      <t>2008 / 2009 - 2012 / 2013</t>
    </r>
  </si>
  <si>
    <r>
      <t xml:space="preserve"> مكونات التعليم (الحكومي والفني ) </t>
    </r>
    <r>
      <rPr>
        <b/>
        <sz val="11"/>
        <rFont val="Times New Roman"/>
        <family val="1"/>
      </rPr>
      <t>2008 / 2009 - 2012 / 2013</t>
    </r>
  </si>
  <si>
    <r>
      <t xml:space="preserve">توزيع الطـــلاب فــي التعليم الحكومي  حســب المرحلـــة  والإمارة والجنس </t>
    </r>
    <r>
      <rPr>
        <b/>
        <sz val="11"/>
        <rFont val="Times New Roman"/>
        <family val="1"/>
      </rPr>
      <t xml:space="preserve">2012 / 2013      </t>
    </r>
  </si>
  <si>
    <r>
      <t xml:space="preserve">STUDENTS OF RELIGIOUS EDUCATION </t>
    </r>
    <r>
      <rPr>
        <b/>
        <sz val="11"/>
        <rFont val="Times New Roman"/>
        <family val="1"/>
      </rPr>
      <t xml:space="preserve"> BY STAGE, GRADE, ENROLLMENT STATUS &amp;  SEX , 2011 / 2012</t>
    </r>
  </si>
  <si>
    <t>1- غير متوفرة.</t>
  </si>
  <si>
    <t>1- Not Available.</t>
  </si>
  <si>
    <r>
      <t xml:space="preserve">شكل </t>
    </r>
    <r>
      <rPr>
        <b/>
        <sz val="9"/>
        <rFont val="Times New Roman"/>
        <family val="1"/>
      </rPr>
      <t>2</t>
    </r>
    <r>
      <rPr>
        <b/>
        <sz val="10"/>
        <rFont val="Arial"/>
        <family val="2"/>
      </rPr>
      <t xml:space="preserve">: الطـــلاب فــي </t>
    </r>
    <r>
      <rPr>
        <b/>
        <sz val="10"/>
        <rFont val="Arial"/>
        <family val="2"/>
      </rPr>
      <t xml:space="preserve">التعليم الحكومي </t>
    </r>
    <r>
      <rPr>
        <b/>
        <sz val="10"/>
        <rFont val="Arial"/>
        <family val="2"/>
      </rPr>
      <t xml:space="preserve">حســب المرحلـــة والجنـــس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     </t>
    </r>
  </si>
  <si>
    <t xml:space="preserve"> الهيئـــة التعليميـــــة  والإداريـــة والإرشادية</t>
  </si>
  <si>
    <r>
      <rPr>
        <b/>
        <sz val="10"/>
        <color indexed="8"/>
        <rFont val="Arial"/>
        <family val="2"/>
      </rPr>
      <t xml:space="preserve">جــدول </t>
    </r>
    <r>
      <rPr>
        <b/>
        <sz val="9"/>
        <color indexed="8"/>
        <rFont val="Times New Roman"/>
        <family val="1"/>
      </rPr>
      <t>7:</t>
    </r>
    <r>
      <rPr>
        <b/>
        <sz val="10"/>
        <rFont val="Arial"/>
        <family val="2"/>
      </rPr>
      <t xml:space="preserve"> التعليــم الحكومــي والخـــاص: الهيئــة التعليميــة والإداريــة والإرشادية  </t>
    </r>
    <r>
      <rPr>
        <b/>
        <sz val="9"/>
        <rFont val="Times New Roman"/>
        <family val="1"/>
      </rPr>
      <t>2012 / 2013</t>
    </r>
    <r>
      <rPr>
        <b/>
        <sz val="10"/>
        <rFont val="Arial"/>
        <family val="2"/>
      </rPr>
      <t xml:space="preserve"> </t>
    </r>
  </si>
  <si>
    <t xml:space="preserve">الهيئـــة  الإداريـــة والإرشادية </t>
  </si>
  <si>
    <t>1- ...  إجمالي التعليم الخاص بالتسبة للهيئة التعليمية والهيئـــة الإداريـــة والإرشادية</t>
  </si>
  <si>
    <t xml:space="preserve"> الهيئـــة التعليميـــــة  والإداريـــة والإرشادية </t>
  </si>
  <si>
    <t xml:space="preserve"> الهيئـــة التعليميـــــة  والإداريــة والإرشادية </t>
  </si>
  <si>
    <r>
      <t xml:space="preserve">التعليــم الحكومــي والخـــاص:الهيئــة التعليميــة والإداريــة والإرشادية  </t>
    </r>
    <r>
      <rPr>
        <b/>
        <sz val="11"/>
        <rFont val="Times New Roman"/>
        <family val="1"/>
      </rPr>
      <t xml:space="preserve">2012 / 2013 </t>
    </r>
  </si>
  <si>
    <r>
      <t xml:space="preserve">توزيع التعليم الفني حسب  المدارس والمعلمون والإداريون والفنيون حسب الجنس </t>
    </r>
    <r>
      <rPr>
        <b/>
        <sz val="11"/>
        <rFont val="Times New Roman"/>
        <family val="1"/>
      </rPr>
      <t>2012 / 2013</t>
    </r>
  </si>
  <si>
    <t xml:space="preserve">الشارقة </t>
  </si>
  <si>
    <t xml:space="preserve">     أبوظبي                Abu Dhabi</t>
  </si>
  <si>
    <t xml:space="preserve"> المعلمون    Teachers</t>
  </si>
  <si>
    <t xml:space="preserve">   الإداريـون والفنيون   Administrators &amp; Technicians </t>
  </si>
  <si>
    <t xml:space="preserve">      راس الخيمة           Ras Al- Khaimah</t>
  </si>
  <si>
    <t xml:space="preserve">      دبـــــــي             Dubai</t>
  </si>
  <si>
    <t xml:space="preserve">      عجمـــان         Ajman</t>
  </si>
  <si>
    <t xml:space="preserve">     الفجيرة        Fujairah</t>
  </si>
  <si>
    <r>
      <t xml:space="preserve">                الجملـــــــة                 </t>
    </r>
    <r>
      <rPr>
        <b/>
        <sz val="9"/>
        <color indexed="9"/>
        <rFont val="Times New Roman"/>
        <family val="1"/>
      </rPr>
      <t>Total</t>
    </r>
  </si>
  <si>
    <t>Male</t>
  </si>
  <si>
    <t>Female</t>
  </si>
  <si>
    <t>إحصاءات التربية والتعليم 
 EDUCATION STATISTICS</t>
  </si>
  <si>
    <t>الموضوع</t>
  </si>
  <si>
    <t>Subject</t>
  </si>
  <si>
    <r>
      <t xml:space="preserve">إحصاءات التعليم </t>
    </r>
    <r>
      <rPr>
        <b/>
        <sz val="11"/>
        <rFont val="Times New Roman"/>
        <family val="1"/>
      </rPr>
      <t>2012 / 2013</t>
    </r>
  </si>
  <si>
    <t>Stage                                           Sex</t>
  </si>
  <si>
    <t xml:space="preserve">                             الجنسيـة</t>
  </si>
  <si>
    <t xml:space="preserve">المرحلــــــــــة                      الجنس     </t>
  </si>
  <si>
    <r>
      <t xml:space="preserve">ثانوية التكنولوجيا التطبيقية
</t>
    </r>
    <r>
      <rPr>
        <b/>
        <sz val="9"/>
        <color indexed="9"/>
        <rFont val="Times New Roman"/>
        <family val="1"/>
      </rPr>
      <t>High School of Applied Technology</t>
    </r>
  </si>
  <si>
    <r>
      <t xml:space="preserve">               المدارس الثانوية الفنية               </t>
    </r>
    <r>
      <rPr>
        <b/>
        <sz val="9"/>
        <color indexed="9"/>
        <rFont val="Times New Roman"/>
        <family val="1"/>
      </rPr>
      <t>Secondary</t>
    </r>
    <r>
      <rPr>
        <b/>
        <sz val="10"/>
        <color indexed="9"/>
        <rFont val="Arial"/>
        <family val="2"/>
      </rPr>
      <t xml:space="preserve"> </t>
    </r>
    <r>
      <rPr>
        <b/>
        <sz val="9"/>
        <color indexed="9"/>
        <rFont val="Times New Roman"/>
        <family val="1"/>
      </rPr>
      <t>Technical School</t>
    </r>
  </si>
  <si>
    <r>
      <t xml:space="preserve">المجموع              </t>
    </r>
    <r>
      <rPr>
        <b/>
        <sz val="9"/>
        <color indexed="9"/>
        <rFont val="Times New Roman"/>
        <family val="1"/>
      </rPr>
      <t>Total</t>
    </r>
  </si>
  <si>
    <r>
      <t>حــالـة القيــــد</t>
    </r>
    <r>
      <rPr>
        <b/>
        <vertAlign val="superscript"/>
        <sz val="10"/>
        <color indexed="9"/>
        <rFont val="Arial"/>
        <family val="2"/>
      </rPr>
      <t>1</t>
    </r>
  </si>
  <si>
    <r>
      <rPr>
        <b/>
        <vertAlign val="superscript"/>
        <sz val="9"/>
        <color indexed="9"/>
        <rFont val="Times New Roman"/>
        <family val="1"/>
      </rPr>
      <t xml:space="preserve"> 2   </t>
    </r>
    <r>
      <rPr>
        <b/>
        <sz val="9"/>
        <color indexed="9"/>
        <rFont val="Times New Roman"/>
        <family val="1"/>
      </rPr>
      <t>2011 / 2010</t>
    </r>
  </si>
  <si>
    <r>
      <rPr>
        <b/>
        <vertAlign val="superscript"/>
        <sz val="9"/>
        <color indexed="9"/>
        <rFont val="Times New Roman"/>
        <family val="1"/>
      </rPr>
      <t xml:space="preserve"> 2   </t>
    </r>
    <r>
      <rPr>
        <b/>
        <sz val="9"/>
        <color indexed="9"/>
        <rFont val="Times New Roman"/>
        <family val="1"/>
      </rPr>
      <t>2012 / 2011</t>
    </r>
  </si>
  <si>
    <r>
      <t xml:space="preserve">Enrollment Status </t>
    </r>
    <r>
      <rPr>
        <b/>
        <vertAlign val="superscript"/>
        <sz val="9"/>
        <color indexed="9"/>
        <rFont val="Times New Roman"/>
        <family val="1"/>
      </rPr>
      <t>1</t>
    </r>
  </si>
  <si>
    <r>
      <t xml:space="preserve">حــالـة القيــــد  </t>
    </r>
    <r>
      <rPr>
        <b/>
        <vertAlign val="superscript"/>
        <sz val="10"/>
        <color indexed="9"/>
        <rFont val="Arial"/>
        <family val="2"/>
      </rPr>
      <t>1</t>
    </r>
  </si>
  <si>
    <r>
      <t xml:space="preserve">Enrollment status  </t>
    </r>
    <r>
      <rPr>
        <b/>
        <vertAlign val="superscript"/>
        <sz val="9"/>
        <color indexed="9"/>
        <rFont val="Times New Roman"/>
        <family val="1"/>
      </rPr>
      <t>1</t>
    </r>
  </si>
  <si>
    <r>
      <t xml:space="preserve">مرفــع </t>
    </r>
    <r>
      <rPr>
        <b/>
        <vertAlign val="superscript"/>
        <sz val="9"/>
        <color indexed="9"/>
        <rFont val="Times New Roman"/>
        <family val="1"/>
      </rPr>
      <t>1</t>
    </r>
  </si>
  <si>
    <r>
      <t xml:space="preserve">معاد قيده </t>
    </r>
    <r>
      <rPr>
        <b/>
        <vertAlign val="superscript"/>
        <sz val="9"/>
        <color indexed="9"/>
        <rFont val="Times New Roman"/>
        <family val="1"/>
      </rPr>
      <t>2</t>
    </r>
  </si>
  <si>
    <r>
      <t xml:space="preserve">Promoted </t>
    </r>
    <r>
      <rPr>
        <b/>
        <vertAlign val="superscript"/>
        <sz val="9"/>
        <color indexed="9"/>
        <rFont val="Times New Roman"/>
        <family val="1"/>
      </rPr>
      <t>1</t>
    </r>
  </si>
  <si>
    <r>
      <t xml:space="preserve">Re-Registered </t>
    </r>
    <r>
      <rPr>
        <b/>
        <vertAlign val="superscript"/>
        <sz val="9"/>
        <color indexed="9"/>
        <rFont val="Times New Roman"/>
        <family val="1"/>
      </rPr>
      <t>2</t>
    </r>
  </si>
  <si>
    <r>
      <rPr>
        <b/>
        <vertAlign val="superscript"/>
        <sz val="9"/>
        <color indexed="9"/>
        <rFont val="Times New Roman"/>
        <family val="1"/>
      </rPr>
      <t xml:space="preserve"> 1</t>
    </r>
    <r>
      <rPr>
        <b/>
        <sz val="9"/>
        <color indexed="9"/>
        <rFont val="Times New Roman"/>
        <family val="1"/>
      </rPr>
      <t>2013/2012</t>
    </r>
  </si>
</sst>
</file>

<file path=xl/styles.xml><?xml version="1.0" encoding="utf-8"?>
<styleSheet xmlns="http://schemas.openxmlformats.org/spreadsheetml/2006/main">
  <numFmts count="66">
    <numFmt numFmtId="5" formatCode="&quot;د.إ.&quot;\ #,##0_-;&quot;د.إ.&quot;\ #,##0\-"/>
    <numFmt numFmtId="6" formatCode="&quot;د.إ.&quot;\ #,##0_-;[Red]&quot;د.إ.&quot;\ #,##0\-"/>
    <numFmt numFmtId="7" formatCode="&quot;د.إ.&quot;\ #,##0.00_-;&quot;د.إ.&quot;\ #,##0.00\-"/>
    <numFmt numFmtId="8" formatCode="&quot;د.إ.&quot;\ #,##0.00_-;[Red]&quot;د.إ.&quot;\ #,##0.00\-"/>
    <numFmt numFmtId="42" formatCode="_-&quot;د.إ.&quot;\ * #,##0_-;_-&quot;د.إ.&quot;\ * #,##0\-;_-&quot;د.إ.&quot;\ * &quot;-&quot;_-;_-@_-"/>
    <numFmt numFmtId="41" formatCode="_-* #,##0_-;_-* #,##0\-;_-* &quot;-&quot;_-;_-@_-"/>
    <numFmt numFmtId="44" formatCode="_-&quot;د.إ.&quot;\ * #,##0.00_-;_-&quot;د.إ.&quot;\ * #,##0.00\-;_-&quot;د.إ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0000"/>
    <numFmt numFmtId="180" formatCode="0.0000"/>
    <numFmt numFmtId="181" formatCode="0.000"/>
    <numFmt numFmtId="182" formatCode="0.000000"/>
    <numFmt numFmtId="183" formatCode="&quot;ر.س.&quot;#,##0;&quot;ر.س.&quot;\-#,##0"/>
    <numFmt numFmtId="184" formatCode="&quot;ر.س.&quot;#,##0;[Red]&quot;ر.س.&quot;\-#,##0"/>
    <numFmt numFmtId="185" formatCode="&quot;ر.س.&quot;#,##0.00;&quot;ر.س.&quot;\-#,##0.00"/>
    <numFmt numFmtId="186" formatCode="&quot;ر.س.&quot;#,##0.00;[Red]&quot;ر.س.&quot;\-#,##0.00"/>
    <numFmt numFmtId="187" formatCode="_ &quot;ر.س.&quot;* #,##0_ ;_ &quot;ر.س.&quot;* \-#,##0_ ;_ &quot;ر.س.&quot;* &quot;-&quot;_ ;_ @_ "/>
    <numFmt numFmtId="188" formatCode="_ * #,##0_ ;_ * \-#,##0_ ;_ * &quot;-&quot;_ ;_ @_ "/>
    <numFmt numFmtId="189" formatCode="_ &quot;ر.س.&quot;* #,##0.00_ ;_ &quot;ر.س.&quot;* \-#,##0.00_ ;_ &quot;ر.س.&quot;* &quot;-&quot;??_ ;_ @_ "/>
    <numFmt numFmtId="190" formatCode="_ * #,##0.00_ ;_ * \-#,##0.00_ ;_ * &quot;-&quot;??_ ;_ @_ "/>
    <numFmt numFmtId="191" formatCode="&quot;ر.س.&quot;#,##0_);\(&quot;ر.س.&quot;#,##0\)"/>
    <numFmt numFmtId="192" formatCode="&quot;ر.س.&quot;#,##0_);[Red]\(&quot;ر.س.&quot;#,##0\)"/>
    <numFmt numFmtId="193" formatCode="&quot;ر.س.&quot;#,##0.00_);\(&quot;ر.س.&quot;#,##0.00\)"/>
    <numFmt numFmtId="194" formatCode="&quot;ر.س.&quot;#,##0.00_);[Red]\(&quot;ر.س.&quot;#,##0.00\)"/>
    <numFmt numFmtId="195" formatCode="_(&quot;ر.س.&quot;* #,##0_);_(&quot;ر.س.&quot;* \(#,##0\);_(&quot;ر.س.&quot;* &quot;-&quot;_);_(@_)"/>
    <numFmt numFmtId="196" formatCode="_(&quot;ر.س.&quot;* #,##0.00_);_(&quot;ر.س.&quot;* \(#,##0.00\);_(&quot;ر.س.&quot;* &quot;-&quot;??_);_(@_)"/>
    <numFmt numFmtId="197" formatCode="&quot;د.إ.&quot;#,##0;&quot;د.إ.&quot;\-#,##0"/>
    <numFmt numFmtId="198" formatCode="&quot;د.إ.&quot;#,##0;[Red]&quot;د.إ.&quot;\-#,##0"/>
    <numFmt numFmtId="199" formatCode="&quot;د.إ.&quot;#,##0.00;&quot;د.إ.&quot;\-#,##0.00"/>
    <numFmt numFmtId="200" formatCode="&quot;د.إ.&quot;#,##0.00;[Red]&quot;د.إ.&quot;\-#,##0.00"/>
    <numFmt numFmtId="201" formatCode="_ &quot;د.إ.&quot;* #,##0_ ;_ &quot;د.إ.&quot;* \-#,##0_ ;_ &quot;د.إ.&quot;* &quot;-&quot;_ ;_ @_ "/>
    <numFmt numFmtId="202" formatCode="_ &quot;د.إ.&quot;* #,##0.00_ ;_ &quot;د.إ.&quot;* \-#,##0.00_ ;_ &quot;د.إ.&quot;* &quot;-&quot;??_ ;_ @_ "/>
    <numFmt numFmtId="203" formatCode="&quot;نعم&quot;\,\ &quot;نعم&quot;\,\ &quot;لا&quot;"/>
    <numFmt numFmtId="204" formatCode="&quot;True&quot;;&quot;True&quot;;&quot;False&quot;"/>
    <numFmt numFmtId="205" formatCode="&quot;تشغيل&quot;\,\ &quot;تشغيل&quot;\,\ &quot;إيقاف تشغيل&quot;"/>
    <numFmt numFmtId="206" formatCode="[$-3801]hh:mm:ss\ AM/PM"/>
    <numFmt numFmtId="207" formatCode="[$-3801]dd\ mmmm\,\ yyyy"/>
    <numFmt numFmtId="208" formatCode="&quot;Yes&quot;;&quot;Yes&quot;;&quot;No&quot;"/>
    <numFmt numFmtId="209" formatCode="&quot;On&quot;;&quot;On&quot;;&quot;Off&quot;"/>
    <numFmt numFmtId="210" formatCode="[$€-2]\ #,##0.00_);[Red]\([$€-2]\ #,##0.00\)"/>
    <numFmt numFmtId="211" formatCode="_-[$€]\ * #,##0.00_-;_-[$€]\ * #,##0.00\-;_-[$€]\ * &quot;-&quot;??_-;_-@_-"/>
    <numFmt numFmtId="212" formatCode="_-* #,##0.0_-;_-* #,##0.0\-;_-* &quot;-&quot;??_-;_-@_-"/>
    <numFmt numFmtId="213" formatCode="_-* #,##0_-;_-* #,##0\-;_-* &quot;-&quot;??_-;_-@_-"/>
    <numFmt numFmtId="214" formatCode="00000"/>
    <numFmt numFmtId="215" formatCode="0;[Red]0"/>
    <numFmt numFmtId="216" formatCode="&quot;د.إ.&quot;\ #,##0.00_-"/>
    <numFmt numFmtId="217" formatCode="0.0%"/>
    <numFmt numFmtId="218" formatCode="0.0000000"/>
    <numFmt numFmtId="219" formatCode="#,##0.000"/>
    <numFmt numFmtId="220" formatCode="#,##0.0"/>
    <numFmt numFmtId="221" formatCode="[$-409]hh:mm:ss\ AM/PM"/>
  </numFmts>
  <fonts count="1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9"/>
      <name val="Times New Roman"/>
      <family val="1"/>
    </font>
    <font>
      <b/>
      <sz val="10"/>
      <color indexed="6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i/>
      <sz val="9"/>
      <color indexed="9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Arial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Times New Roman"/>
      <family val="1"/>
    </font>
    <font>
      <i/>
      <sz val="9"/>
      <color indexed="8"/>
      <name val="Arial"/>
      <family val="2"/>
    </font>
    <font>
      <sz val="8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9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2"/>
      <color indexed="8"/>
      <name val="Arial"/>
      <family val="2"/>
    </font>
    <font>
      <b/>
      <sz val="9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Arial"/>
      <family val="2"/>
    </font>
    <font>
      <i/>
      <sz val="11"/>
      <color indexed="8"/>
      <name val="Calibri"/>
      <family val="2"/>
    </font>
    <font>
      <i/>
      <sz val="8"/>
      <color indexed="63"/>
      <name val="Times New Roman"/>
      <family val="1"/>
    </font>
    <font>
      <sz val="12"/>
      <color indexed="6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Arial"/>
      <family val="2"/>
    </font>
    <font>
      <b/>
      <sz val="8"/>
      <color indexed="9"/>
      <name val="Times New Roman"/>
      <family val="1"/>
    </font>
    <font>
      <b/>
      <sz val="9"/>
      <color indexed="9"/>
      <name val="Arial"/>
      <family val="2"/>
    </font>
    <font>
      <b/>
      <sz val="14"/>
      <color indexed="10"/>
      <name val="Calibri"/>
      <family val="2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Arial"/>
      <family val="2"/>
    </font>
    <font>
      <b/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i/>
      <sz val="14"/>
      <color indexed="10"/>
      <name val="Times New Roman"/>
      <family val="1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9"/>
      <name val="Times New Roman"/>
      <family val="1"/>
    </font>
    <font>
      <b/>
      <sz val="10.5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Arial"/>
      <family val="2"/>
    </font>
    <font>
      <i/>
      <sz val="11"/>
      <color theme="1"/>
      <name val="Calibri"/>
      <family val="2"/>
    </font>
    <font>
      <i/>
      <sz val="8"/>
      <color rgb="FF333333"/>
      <name val="Times New Roman"/>
      <family val="1"/>
    </font>
    <font>
      <sz val="12"/>
      <color rgb="FF333333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mbria"/>
      <family val="1"/>
    </font>
    <font>
      <b/>
      <sz val="9"/>
      <color theme="1"/>
      <name val="Times New Roman"/>
      <family val="1"/>
    </font>
    <font>
      <b/>
      <sz val="12"/>
      <color rgb="FFFF0000"/>
      <name val="Cambria"/>
      <family val="1"/>
    </font>
    <font>
      <b/>
      <sz val="9"/>
      <name val="Cambria"/>
      <family val="1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rgb="FFFF0000"/>
      <name val="Calibri"/>
      <family val="2"/>
    </font>
    <font>
      <sz val="14"/>
      <color rgb="FFFF0000"/>
      <name val="Arial"/>
      <family val="2"/>
    </font>
    <font>
      <b/>
      <sz val="10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  <font>
      <b/>
      <sz val="9"/>
      <name val="Calibri"/>
      <family val="2"/>
    </font>
    <font>
      <b/>
      <sz val="8"/>
      <name val="Cambria"/>
      <family val="1"/>
    </font>
    <font>
      <b/>
      <sz val="10"/>
      <color theme="0"/>
      <name val="Calibri"/>
      <family val="2"/>
    </font>
    <font>
      <b/>
      <sz val="9"/>
      <color theme="0"/>
      <name val="Cambria"/>
      <family val="1"/>
    </font>
    <font>
      <b/>
      <sz val="10"/>
      <color theme="0"/>
      <name val="Arial"/>
      <family val="2"/>
    </font>
    <font>
      <b/>
      <sz val="9"/>
      <color theme="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Calibri"/>
      <family val="2"/>
    </font>
    <font>
      <sz val="9"/>
      <name val="Calibri"/>
      <family val="2"/>
    </font>
    <font>
      <b/>
      <sz val="14"/>
      <color rgb="FFFF0000"/>
      <name val="Calibri"/>
      <family val="2"/>
    </font>
    <font>
      <b/>
      <sz val="9"/>
      <color theme="0"/>
      <name val="Arial"/>
      <family val="2"/>
    </font>
    <font>
      <sz val="11"/>
      <name val="Cambria"/>
      <family val="1"/>
    </font>
    <font>
      <b/>
      <sz val="11"/>
      <color theme="1"/>
      <name val="Times New Roman"/>
      <family val="1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  <font>
      <sz val="9"/>
      <name val="Cambria"/>
      <family val="1"/>
    </font>
    <font>
      <b/>
      <i/>
      <sz val="14"/>
      <color rgb="FFFF0000"/>
      <name val="Times New Roman"/>
      <family val="1"/>
    </font>
    <font>
      <sz val="9"/>
      <color theme="1"/>
      <name val="Calibri"/>
      <family val="2"/>
    </font>
    <font>
      <b/>
      <i/>
      <sz val="11"/>
      <color theme="1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b/>
      <sz val="10"/>
      <color theme="1"/>
      <name val="Arial"/>
      <family val="2"/>
    </font>
    <font>
      <sz val="9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8A3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theme="0"/>
      </left>
      <right style="thin">
        <color theme="0"/>
      </right>
      <top>
        <color indexed="63"/>
      </top>
      <bottom/>
    </border>
    <border>
      <left>
        <color indexed="63"/>
      </left>
      <right>
        <color indexed="63"/>
      </right>
      <top style="thin">
        <color rgb="FFB68A3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B68A35"/>
      </bottom>
    </border>
    <border>
      <left>
        <color indexed="63"/>
      </left>
      <right>
        <color indexed="63"/>
      </right>
      <top style="thin">
        <color rgb="FFB68A35"/>
      </top>
      <bottom style="medium">
        <color rgb="FFB68A35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2" fillId="30" borderId="3">
      <alignment horizontal="right" vertical="center" wrapText="1"/>
      <protection/>
    </xf>
    <xf numFmtId="1" fontId="7" fillId="30" borderId="4">
      <alignment horizontal="left" vertical="center" wrapText="1"/>
      <protection/>
    </xf>
    <xf numFmtId="0" fontId="11" fillId="30" borderId="5">
      <alignment horizontal="center" vertical="center" wrapText="1"/>
      <protection/>
    </xf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2" fillId="31" borderId="1" applyNumberFormat="0" applyAlignment="0" applyProtection="0"/>
    <xf numFmtId="0" fontId="113" fillId="0" borderId="9" applyNumberFormat="0" applyFill="0" applyAlignment="0" applyProtection="0"/>
    <xf numFmtId="0" fontId="11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3" borderId="10" applyNumberFormat="0" applyFont="0" applyAlignment="0" applyProtection="0"/>
    <xf numFmtId="0" fontId="115" fillId="27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12" applyNumberFormat="0" applyFill="0" applyAlignment="0" applyProtection="0"/>
    <xf numFmtId="0" fontId="118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4" fillId="0" borderId="0" xfId="64" applyAlignment="1">
      <alignment vertical="center"/>
      <protection/>
    </xf>
    <xf numFmtId="0" fontId="10" fillId="0" borderId="0" xfId="64" applyFont="1" applyBorder="1" applyAlignment="1">
      <alignment horizontal="right" vertical="center"/>
      <protection/>
    </xf>
    <xf numFmtId="0" fontId="4" fillId="0" borderId="0" xfId="64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0" fontId="14" fillId="0" borderId="0" xfId="0" applyFont="1" applyAlignment="1">
      <alignment horizontal="center" vertical="center" wrapText="1"/>
    </xf>
    <xf numFmtId="0" fontId="3" fillId="0" borderId="0" xfId="64" applyFont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1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64" applyFont="1" applyAlignment="1">
      <alignment horizontal="center" vertical="center"/>
      <protection/>
    </xf>
    <xf numFmtId="0" fontId="4" fillId="0" borderId="0" xfId="64" applyBorder="1" applyAlignment="1">
      <alignment vertical="center"/>
      <protection/>
    </xf>
    <xf numFmtId="0" fontId="4" fillId="0" borderId="0" xfId="64" applyFill="1" applyAlignment="1">
      <alignment vertical="center"/>
      <protection/>
    </xf>
    <xf numFmtId="0" fontId="11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2" fillId="0" borderId="0" xfId="64" applyFont="1" applyAlignment="1">
      <alignment horizontal="right" vertical="center"/>
      <protection/>
    </xf>
    <xf numFmtId="0" fontId="10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21" fillId="0" borderId="0" xfId="64" applyFont="1" applyAlignment="1">
      <alignment vertical="center"/>
      <protection/>
    </xf>
    <xf numFmtId="3" fontId="17" fillId="0" borderId="0" xfId="64" applyNumberFormat="1" applyFont="1" applyBorder="1" applyAlignment="1">
      <alignment horizontal="right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7" fillId="0" borderId="0" xfId="64" applyFont="1" applyBorder="1" applyAlignment="1">
      <alignment horizontal="center" vertical="center"/>
      <protection/>
    </xf>
    <xf numFmtId="0" fontId="12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right" vertical="center" readingOrder="2"/>
      <protection/>
    </xf>
    <xf numFmtId="0" fontId="22" fillId="0" borderId="0" xfId="64" applyFont="1" applyFill="1" applyBorder="1" applyAlignment="1">
      <alignment vertical="center"/>
      <protection/>
    </xf>
    <xf numFmtId="0" fontId="121" fillId="0" borderId="0" xfId="0" applyFont="1" applyAlignment="1">
      <alignment vertical="center"/>
    </xf>
    <xf numFmtId="3" fontId="17" fillId="0" borderId="0" xfId="64" applyNumberFormat="1" applyFont="1" applyFill="1" applyBorder="1" applyAlignment="1">
      <alignment vertical="center"/>
      <protection/>
    </xf>
    <xf numFmtId="3" fontId="4" fillId="0" borderId="0" xfId="64" applyNumberFormat="1" applyAlignment="1">
      <alignment vertical="center"/>
      <protection/>
    </xf>
    <xf numFmtId="0" fontId="10" fillId="0" borderId="0" xfId="65" applyFont="1" applyBorder="1" applyAlignment="1">
      <alignment horizontal="right" vertical="center"/>
      <protection/>
    </xf>
    <xf numFmtId="0" fontId="122" fillId="0" borderId="0" xfId="0" applyFont="1" applyAlignment="1">
      <alignment vertical="center" readingOrder="1"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0" xfId="65" applyFont="1" applyBorder="1" applyAlignme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123" fillId="0" borderId="0" xfId="0" applyFont="1" applyAlignment="1">
      <alignment vertical="center"/>
    </xf>
    <xf numFmtId="0" fontId="119" fillId="0" borderId="0" xfId="0" applyFont="1" applyAlignment="1">
      <alignment vertical="center" wrapText="1"/>
    </xf>
    <xf numFmtId="0" fontId="4" fillId="0" borderId="0" xfId="64" applyFont="1" applyFill="1" applyBorder="1" applyAlignment="1">
      <alignment vertical="center"/>
      <protection/>
    </xf>
    <xf numFmtId="0" fontId="117" fillId="0" borderId="0" xfId="0" applyFont="1" applyAlignment="1">
      <alignment vertical="center"/>
    </xf>
    <xf numFmtId="0" fontId="23" fillId="0" borderId="0" xfId="65" applyFont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2" fillId="0" borderId="0" xfId="65" applyFont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3" fillId="0" borderId="0" xfId="64" applyFont="1" applyBorder="1" applyAlignment="1">
      <alignment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horizontal="center" vertical="center"/>
      <protection/>
    </xf>
    <xf numFmtId="0" fontId="124" fillId="0" borderId="0" xfId="64" applyFont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125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0" fontId="127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1" fontId="4" fillId="0" borderId="0" xfId="64" applyNumberFormat="1" applyFont="1" applyAlignment="1">
      <alignment vertical="center"/>
      <protection/>
    </xf>
    <xf numFmtId="0" fontId="119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center" vertical="center" wrapText="1"/>
      <protection/>
    </xf>
    <xf numFmtId="0" fontId="128" fillId="0" borderId="0" xfId="0" applyFont="1" applyFill="1" applyAlignment="1">
      <alignment vertical="center"/>
    </xf>
    <xf numFmtId="0" fontId="126" fillId="0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64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 wrapText="1"/>
      <protection/>
    </xf>
    <xf numFmtId="0" fontId="4" fillId="0" borderId="0" xfId="64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 horizontal="right" vertical="center"/>
      <protection/>
    </xf>
    <xf numFmtId="0" fontId="10" fillId="0" borderId="16" xfId="65" applyFont="1" applyBorder="1" applyAlignment="1">
      <alignment horizontal="right" vertical="center"/>
      <protection/>
    </xf>
    <xf numFmtId="3" fontId="0" fillId="0" borderId="0" xfId="0" applyNumberFormat="1" applyFill="1" applyAlignment="1">
      <alignment vertical="center"/>
    </xf>
    <xf numFmtId="3" fontId="119" fillId="0" borderId="0" xfId="0" applyNumberFormat="1" applyFont="1" applyFill="1" applyAlignment="1">
      <alignment vertical="center"/>
    </xf>
    <xf numFmtId="3" fontId="119" fillId="0" borderId="0" xfId="0" applyNumberFormat="1" applyFont="1" applyAlignment="1">
      <alignment vertical="center" wrapText="1"/>
    </xf>
    <xf numFmtId="3" fontId="4" fillId="0" borderId="0" xfId="64" applyNumberFormat="1" applyFont="1" applyAlignment="1">
      <alignment vertical="center"/>
      <protection/>
    </xf>
    <xf numFmtId="0" fontId="10" fillId="0" borderId="18" xfId="65" applyFont="1" applyBorder="1" applyAlignment="1">
      <alignment horizontal="right" vertical="center"/>
      <protection/>
    </xf>
    <xf numFmtId="0" fontId="13" fillId="0" borderId="19" xfId="65" applyFont="1" applyFill="1" applyBorder="1" applyAlignment="1">
      <alignment horizontal="center" vertical="center" wrapText="1"/>
      <protection/>
    </xf>
    <xf numFmtId="0" fontId="13" fillId="0" borderId="17" xfId="65" applyFont="1" applyFill="1" applyBorder="1" applyAlignment="1">
      <alignment horizontal="center" vertical="center" wrapText="1"/>
      <protection/>
    </xf>
    <xf numFmtId="0" fontId="3" fillId="0" borderId="19" xfId="65" applyFont="1" applyBorder="1" applyAlignment="1">
      <alignment vertical="center"/>
      <protection/>
    </xf>
    <xf numFmtId="3" fontId="13" fillId="0" borderId="0" xfId="64" applyNumberFormat="1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125" fillId="0" borderId="0" xfId="0" applyFont="1" applyAlignment="1">
      <alignment wrapText="1"/>
    </xf>
    <xf numFmtId="0" fontId="3" fillId="0" borderId="20" xfId="65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Border="1" applyAlignment="1">
      <alignment vertical="center" readingOrder="2"/>
      <protection/>
    </xf>
    <xf numFmtId="0" fontId="129" fillId="0" borderId="0" xfId="64" applyFont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126" fillId="0" borderId="0" xfId="0" applyFont="1" applyFill="1" applyBorder="1" applyAlignment="1">
      <alignment vertical="center" wrapText="1"/>
    </xf>
    <xf numFmtId="0" fontId="3" fillId="0" borderId="0" xfId="64" applyFont="1" applyFill="1" applyBorder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21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7" fillId="0" borderId="0" xfId="65" applyFont="1" applyBorder="1" applyAlignment="1">
      <alignment vertical="center"/>
      <protection/>
    </xf>
    <xf numFmtId="0" fontId="18" fillId="0" borderId="0" xfId="65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6" fillId="0" borderId="0" xfId="65" applyFont="1" applyFill="1" applyBorder="1" applyAlignment="1">
      <alignment horizontal="center" vertical="center" wrapText="1"/>
      <protection/>
    </xf>
    <xf numFmtId="3" fontId="4" fillId="0" borderId="0" xfId="64" applyNumberFormat="1" applyFill="1" applyAlignment="1">
      <alignment vertical="center"/>
      <protection/>
    </xf>
    <xf numFmtId="0" fontId="7" fillId="0" borderId="0" xfId="65" applyFont="1" applyBorder="1" applyAlignment="1">
      <alignment horizontal="right" vertical="center" indent="1"/>
      <protection/>
    </xf>
    <xf numFmtId="0" fontId="16" fillId="0" borderId="0" xfId="65" applyFont="1" applyBorder="1" applyAlignment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118" fillId="0" borderId="0" xfId="0" applyFont="1" applyFill="1" applyAlignment="1">
      <alignment vertical="center"/>
    </xf>
    <xf numFmtId="0" fontId="125" fillId="0" borderId="0" xfId="0" applyFont="1" applyFill="1" applyAlignment="1">
      <alignment horizontal="right" vertical="center" indent="1"/>
    </xf>
    <xf numFmtId="0" fontId="126" fillId="0" borderId="0" xfId="0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25" fillId="0" borderId="0" xfId="0" applyFont="1" applyFill="1" applyAlignment="1">
      <alignment horizontal="left" vertical="center" indent="1"/>
    </xf>
    <xf numFmtId="0" fontId="126" fillId="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25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1" fillId="0" borderId="0" xfId="64" applyFont="1" applyFill="1" applyAlignment="1">
      <alignment vertical="center"/>
      <protection/>
    </xf>
    <xf numFmtId="0" fontId="0" fillId="0" borderId="0" xfId="0" applyFill="1" applyAlignment="1">
      <alignment/>
    </xf>
    <xf numFmtId="3" fontId="126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4" fillId="0" borderId="0" xfId="64" applyFont="1" applyFill="1" applyAlignment="1">
      <alignment vertical="center"/>
      <protection/>
    </xf>
    <xf numFmtId="0" fontId="118" fillId="0" borderId="0" xfId="0" applyFont="1" applyFill="1" applyAlignment="1">
      <alignment vertical="center" wrapText="1"/>
    </xf>
    <xf numFmtId="0" fontId="121" fillId="0" borderId="0" xfId="0" applyFont="1" applyFill="1" applyAlignment="1">
      <alignment vertical="center"/>
    </xf>
    <xf numFmtId="0" fontId="117" fillId="0" borderId="0" xfId="0" applyFont="1" applyFill="1" applyAlignment="1">
      <alignment vertical="center"/>
    </xf>
    <xf numFmtId="0" fontId="118" fillId="0" borderId="0" xfId="0" applyFont="1" applyFill="1" applyAlignment="1">
      <alignment horizontal="center" vertical="center"/>
    </xf>
    <xf numFmtId="3" fontId="130" fillId="0" borderId="0" xfId="64" applyNumberFormat="1" applyFont="1" applyAlignment="1">
      <alignment vertical="center"/>
      <protection/>
    </xf>
    <xf numFmtId="0" fontId="130" fillId="0" borderId="0" xfId="64" applyFont="1" applyAlignment="1">
      <alignment vertical="center"/>
      <protection/>
    </xf>
    <xf numFmtId="0" fontId="4" fillId="0" borderId="0" xfId="64" applyFont="1" applyFill="1" applyAlignment="1">
      <alignment horizontal="left" vertical="center"/>
      <protection/>
    </xf>
    <xf numFmtId="3" fontId="131" fillId="0" borderId="0" xfId="0" applyNumberFormat="1" applyFont="1" applyFill="1" applyAlignment="1">
      <alignment vertical="center"/>
    </xf>
    <xf numFmtId="3" fontId="1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3" fillId="0" borderId="0" xfId="0" applyFont="1" applyFill="1" applyAlignment="1">
      <alignment vertical="center" wrapText="1"/>
    </xf>
    <xf numFmtId="0" fontId="134" fillId="0" borderId="0" xfId="64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35" fillId="0" borderId="0" xfId="65" applyFont="1" applyFill="1" applyBorder="1" applyAlignment="1">
      <alignment horizontal="center" vertical="center"/>
      <protection/>
    </xf>
    <xf numFmtId="0" fontId="118" fillId="0" borderId="0" xfId="0" applyFont="1" applyFill="1" applyBorder="1" applyAlignment="1">
      <alignment horizontal="center" vertical="center"/>
    </xf>
    <xf numFmtId="0" fontId="4" fillId="0" borderId="0" xfId="64" applyFont="1" applyFill="1" applyAlignment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0" fontId="136" fillId="0" borderId="0" xfId="65" applyFont="1" applyFill="1" applyBorder="1" applyAlignment="1">
      <alignment horizontal="right" vertical="center"/>
      <protection/>
    </xf>
    <xf numFmtId="0" fontId="136" fillId="0" borderId="0" xfId="0" applyFont="1" applyFill="1" applyAlignment="1">
      <alignment vertical="center"/>
    </xf>
    <xf numFmtId="0" fontId="23" fillId="0" borderId="0" xfId="65" applyFont="1" applyFill="1" applyAlignment="1">
      <alignment vertical="center"/>
      <protection/>
    </xf>
    <xf numFmtId="3" fontId="125" fillId="0" borderId="0" xfId="0" applyNumberFormat="1" applyFont="1" applyFill="1" applyAlignment="1">
      <alignment vertical="center"/>
    </xf>
    <xf numFmtId="0" fontId="133" fillId="0" borderId="0" xfId="0" applyFont="1" applyFill="1" applyBorder="1" applyAlignment="1">
      <alignment vertical="center" wrapText="1"/>
    </xf>
    <xf numFmtId="3" fontId="118" fillId="0" borderId="0" xfId="0" applyNumberFormat="1" applyFont="1" applyFill="1" applyAlignment="1">
      <alignment vertical="center"/>
    </xf>
    <xf numFmtId="0" fontId="3" fillId="0" borderId="0" xfId="64" applyFont="1" applyAlignment="1">
      <alignment horizontal="center" vertical="center"/>
      <protection/>
    </xf>
    <xf numFmtId="3" fontId="124" fillId="0" borderId="0" xfId="65" applyNumberFormat="1" applyFont="1" applyFill="1" applyAlignment="1">
      <alignment vertical="center"/>
      <protection/>
    </xf>
    <xf numFmtId="3" fontId="11" fillId="0" borderId="0" xfId="0" applyNumberFormat="1" applyFont="1" applyFill="1" applyAlignment="1">
      <alignment horizontal="center" vertical="center"/>
    </xf>
    <xf numFmtId="3" fontId="4" fillId="0" borderId="0" xfId="65" applyNumberFormat="1" applyFont="1" applyFill="1" applyAlignment="1">
      <alignment vertical="center"/>
      <protection/>
    </xf>
    <xf numFmtId="3" fontId="3" fillId="0" borderId="0" xfId="65" applyNumberFormat="1" applyFont="1" applyFill="1" applyAlignment="1">
      <alignment horizontal="center" vertical="center"/>
      <protection/>
    </xf>
    <xf numFmtId="0" fontId="120" fillId="0" borderId="0" xfId="64" applyFont="1" applyBorder="1" applyAlignment="1">
      <alignment vertical="center"/>
      <protection/>
    </xf>
    <xf numFmtId="3" fontId="4" fillId="0" borderId="0" xfId="64" applyNumberFormat="1" applyFill="1" applyBorder="1" applyAlignment="1">
      <alignment vertical="center"/>
      <protection/>
    </xf>
    <xf numFmtId="3" fontId="130" fillId="0" borderId="0" xfId="64" applyNumberFormat="1" applyFont="1" applyFill="1" applyBorder="1" applyAlignment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7" fillId="0" borderId="0" xfId="65" applyFont="1" applyFill="1" applyBorder="1" applyAlignment="1">
      <alignment horizontal="right" vertical="center" wrapText="1"/>
      <protection/>
    </xf>
    <xf numFmtId="0" fontId="7" fillId="0" borderId="0" xfId="64" applyFont="1" applyFill="1" applyBorder="1" applyAlignment="1">
      <alignment horizontal="right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3" fontId="124" fillId="0" borderId="0" xfId="64" applyNumberFormat="1" applyFont="1" applyFill="1" applyBorder="1" applyAlignment="1">
      <alignment vertical="center"/>
      <protection/>
    </xf>
    <xf numFmtId="0" fontId="3" fillId="0" borderId="0" xfId="64" applyFont="1" applyBorder="1" applyAlignment="1">
      <alignment horizontal="center" vertical="center"/>
      <protection/>
    </xf>
    <xf numFmtId="3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119" fillId="0" borderId="0" xfId="0" applyFont="1" applyFill="1" applyAlignment="1">
      <alignment vertical="center" wrapText="1"/>
    </xf>
    <xf numFmtId="3" fontId="119" fillId="0" borderId="0" xfId="0" applyNumberFormat="1" applyFont="1" applyFill="1" applyAlignment="1">
      <alignment vertical="center" wrapText="1"/>
    </xf>
    <xf numFmtId="3" fontId="10" fillId="0" borderId="0" xfId="64" applyNumberFormat="1" applyFont="1" applyFill="1" applyBorder="1" applyAlignment="1">
      <alignment vertical="center"/>
      <protection/>
    </xf>
    <xf numFmtId="0" fontId="120" fillId="0" borderId="0" xfId="64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118" fillId="0" borderId="0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 wrapText="1"/>
    </xf>
    <xf numFmtId="3" fontId="130" fillId="0" borderId="0" xfId="64" applyNumberFormat="1" applyFont="1" applyFill="1" applyAlignment="1">
      <alignment vertical="center"/>
      <protection/>
    </xf>
    <xf numFmtId="0" fontId="3" fillId="0" borderId="0" xfId="65" applyFont="1" applyFill="1" applyBorder="1" applyAlignment="1">
      <alignment horizontal="right" vertical="center" wrapText="1"/>
      <protection/>
    </xf>
    <xf numFmtId="0" fontId="120" fillId="0" borderId="0" xfId="64" applyFont="1" applyFill="1" applyBorder="1" applyAlignment="1">
      <alignment horizontal="center" vertical="center"/>
      <protection/>
    </xf>
    <xf numFmtId="0" fontId="120" fillId="0" borderId="0" xfId="65" applyFont="1" applyFill="1" applyBorder="1" applyAlignment="1">
      <alignment horizontal="center" vertical="center" wrapText="1"/>
      <protection/>
    </xf>
    <xf numFmtId="0" fontId="138" fillId="0" borderId="0" xfId="64" applyFont="1" applyFill="1" applyAlignment="1">
      <alignment horizontal="center" vertical="center"/>
      <protection/>
    </xf>
    <xf numFmtId="3" fontId="3" fillId="0" borderId="0" xfId="64" applyNumberFormat="1" applyFont="1" applyFill="1" applyBorder="1" applyAlignment="1">
      <alignment horizontal="center" vertical="center"/>
      <protection/>
    </xf>
    <xf numFmtId="3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126" fillId="0" borderId="0" xfId="0" applyFont="1" applyFill="1" applyBorder="1" applyAlignment="1">
      <alignment vertical="center" wrapText="1" readingOrder="1"/>
    </xf>
    <xf numFmtId="3" fontId="4" fillId="0" borderId="0" xfId="65" applyNumberFormat="1" applyFont="1" applyFill="1" applyBorder="1" applyAlignment="1">
      <alignment horizontal="center" vertical="center"/>
      <protection/>
    </xf>
    <xf numFmtId="3" fontId="4" fillId="0" borderId="0" xfId="64" applyNumberFormat="1" applyFont="1" applyFill="1" applyBorder="1" applyAlignment="1">
      <alignment horizontal="center" vertical="center"/>
      <protection/>
    </xf>
    <xf numFmtId="0" fontId="13" fillId="0" borderId="0" xfId="64" applyFont="1" applyFill="1" applyAlignment="1">
      <alignment horizontal="center" vertical="center"/>
      <protection/>
    </xf>
    <xf numFmtId="0" fontId="118" fillId="0" borderId="0" xfId="0" applyFont="1" applyFill="1" applyBorder="1" applyAlignment="1">
      <alignment vertical="center"/>
    </xf>
    <xf numFmtId="0" fontId="139" fillId="0" borderId="0" xfId="65" applyFont="1" applyBorder="1" applyAlignment="1">
      <alignment horizontal="center" vertical="center"/>
      <protection/>
    </xf>
    <xf numFmtId="0" fontId="140" fillId="0" borderId="0" xfId="65" applyFont="1" applyBorder="1" applyAlignment="1">
      <alignment horizontal="center" vertical="center"/>
      <protection/>
    </xf>
    <xf numFmtId="0" fontId="139" fillId="0" borderId="0" xfId="65" applyFont="1" applyBorder="1" applyAlignment="1">
      <alignment horizontal="center" vertical="center" wrapText="1"/>
      <protection/>
    </xf>
    <xf numFmtId="0" fontId="140" fillId="0" borderId="0" xfId="65" applyFont="1" applyBorder="1" applyAlignment="1">
      <alignment horizontal="center" vertical="center" wrapText="1"/>
      <protection/>
    </xf>
    <xf numFmtId="0" fontId="141" fillId="34" borderId="0" xfId="65" applyFont="1" applyFill="1" applyBorder="1" applyAlignment="1">
      <alignment horizontal="left" vertical="center"/>
      <protection/>
    </xf>
    <xf numFmtId="0" fontId="142" fillId="34" borderId="0" xfId="65" applyFont="1" applyFill="1" applyBorder="1" applyAlignment="1">
      <alignment horizontal="right" vertical="center"/>
      <protection/>
    </xf>
    <xf numFmtId="0" fontId="143" fillId="34" borderId="25" xfId="65" applyFont="1" applyFill="1" applyBorder="1" applyAlignment="1">
      <alignment horizontal="center" vertical="center" wrapText="1"/>
      <protection/>
    </xf>
    <xf numFmtId="0" fontId="144" fillId="34" borderId="25" xfId="65" applyFont="1" applyFill="1" applyBorder="1" applyAlignment="1">
      <alignment horizontal="center" vertical="center" wrapText="1"/>
      <protection/>
    </xf>
    <xf numFmtId="0" fontId="145" fillId="34" borderId="25" xfId="65" applyFont="1" applyFill="1" applyBorder="1" applyAlignment="1">
      <alignment horizontal="center" vertical="center" wrapText="1"/>
      <protection/>
    </xf>
    <xf numFmtId="0" fontId="146" fillId="34" borderId="25" xfId="65" applyFont="1" applyFill="1" applyBorder="1" applyAlignment="1">
      <alignment horizontal="center" vertical="center" wrapText="1"/>
      <protection/>
    </xf>
    <xf numFmtId="3" fontId="147" fillId="0" borderId="0" xfId="65" applyNumberFormat="1" applyFont="1" applyBorder="1" applyAlignment="1">
      <alignment vertical="center"/>
      <protection/>
    </xf>
    <xf numFmtId="178" fontId="147" fillId="0" borderId="0" xfId="65" applyNumberFormat="1" applyFont="1" applyBorder="1" applyAlignment="1">
      <alignment vertical="center"/>
      <protection/>
    </xf>
    <xf numFmtId="3" fontId="147" fillId="0" borderId="0" xfId="65" applyNumberFormat="1" applyFont="1" applyFill="1" applyBorder="1" applyAlignment="1">
      <alignment vertical="center"/>
      <protection/>
    </xf>
    <xf numFmtId="0" fontId="139" fillId="0" borderId="26" xfId="65" applyFont="1" applyBorder="1" applyAlignment="1">
      <alignment horizontal="center" vertical="center"/>
      <protection/>
    </xf>
    <xf numFmtId="3" fontId="147" fillId="0" borderId="26" xfId="65" applyNumberFormat="1" applyFont="1" applyBorder="1" applyAlignment="1">
      <alignment vertical="center"/>
      <protection/>
    </xf>
    <xf numFmtId="0" fontId="140" fillId="0" borderId="26" xfId="65" applyFont="1" applyBorder="1" applyAlignment="1">
      <alignment horizontal="center" vertical="center"/>
      <protection/>
    </xf>
    <xf numFmtId="0" fontId="139" fillId="0" borderId="27" xfId="65" applyFont="1" applyBorder="1" applyAlignment="1">
      <alignment horizontal="center" vertical="center" wrapText="1"/>
      <protection/>
    </xf>
    <xf numFmtId="2" fontId="147" fillId="0" borderId="27" xfId="65" applyNumberFormat="1" applyFont="1" applyBorder="1" applyAlignment="1">
      <alignment vertical="center"/>
      <protection/>
    </xf>
    <xf numFmtId="0" fontId="140" fillId="0" borderId="27" xfId="65" applyFont="1" applyBorder="1" applyAlignment="1">
      <alignment horizontal="center" vertical="center" wrapText="1"/>
      <protection/>
    </xf>
    <xf numFmtId="0" fontId="10" fillId="35" borderId="0" xfId="64" applyFont="1" applyFill="1" applyBorder="1" applyAlignment="1">
      <alignment horizontal="right" vertical="center"/>
      <protection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22" fillId="35" borderId="0" xfId="64" applyFont="1" applyFill="1" applyBorder="1" applyAlignment="1">
      <alignment horizontal="left" vertical="center"/>
      <protection/>
    </xf>
    <xf numFmtId="0" fontId="3" fillId="0" borderId="0" xfId="65" applyFont="1" applyBorder="1" applyAlignment="1">
      <alignment horizontal="right" vertical="center" indent="1"/>
      <protection/>
    </xf>
    <xf numFmtId="0" fontId="13" fillId="0" borderId="0" xfId="65" applyFont="1" applyBorder="1" applyAlignment="1">
      <alignment horizontal="left" vertical="center" indent="1"/>
      <protection/>
    </xf>
    <xf numFmtId="0" fontId="143" fillId="34" borderId="0" xfId="65" applyFont="1" applyFill="1" applyBorder="1" applyAlignment="1">
      <alignment horizontal="left" vertical="center"/>
      <protection/>
    </xf>
    <xf numFmtId="0" fontId="144" fillId="34" borderId="0" xfId="65" applyFont="1" applyFill="1" applyBorder="1" applyAlignment="1">
      <alignment horizontal="right" vertical="center"/>
      <protection/>
    </xf>
    <xf numFmtId="0" fontId="143" fillId="34" borderId="0" xfId="65" applyFont="1" applyFill="1" applyBorder="1" applyAlignment="1">
      <alignment vertical="center"/>
      <protection/>
    </xf>
    <xf numFmtId="0" fontId="144" fillId="34" borderId="0" xfId="65" applyFont="1" applyFill="1" applyBorder="1" applyAlignment="1">
      <alignment vertical="center"/>
      <protection/>
    </xf>
    <xf numFmtId="3" fontId="147" fillId="0" borderId="0" xfId="65" applyNumberFormat="1" applyFont="1" applyBorder="1" applyAlignment="1">
      <alignment horizontal="right" vertical="center"/>
      <protection/>
    </xf>
    <xf numFmtId="0" fontId="3" fillId="0" borderId="28" xfId="65" applyFont="1" applyBorder="1" applyAlignment="1">
      <alignment horizontal="center" vertical="center"/>
      <protection/>
    </xf>
    <xf numFmtId="3" fontId="147" fillId="0" borderId="28" xfId="65" applyNumberFormat="1" applyFont="1" applyBorder="1" applyAlignment="1">
      <alignment horizontal="right" vertical="center"/>
      <protection/>
    </xf>
    <xf numFmtId="0" fontId="13" fillId="0" borderId="28" xfId="65" applyFont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10" fillId="35" borderId="0" xfId="65" applyFont="1" applyFill="1" applyBorder="1" applyAlignment="1">
      <alignment horizontal="right" vertical="center" readingOrder="2"/>
      <protection/>
    </xf>
    <xf numFmtId="0" fontId="4" fillId="35" borderId="0" xfId="65" applyFont="1" applyFill="1" applyAlignment="1">
      <alignment vertical="center"/>
      <protection/>
    </xf>
    <xf numFmtId="0" fontId="9" fillId="35" borderId="0" xfId="65" applyFont="1" applyFill="1" applyBorder="1" applyAlignment="1">
      <alignment vertical="center"/>
      <protection/>
    </xf>
    <xf numFmtId="0" fontId="22" fillId="35" borderId="0" xfId="65" applyFont="1" applyFill="1" applyBorder="1" applyAlignment="1">
      <alignment vertical="center"/>
      <protection/>
    </xf>
    <xf numFmtId="0" fontId="22" fillId="35" borderId="0" xfId="65" applyFont="1" applyFill="1" applyBorder="1" applyAlignment="1">
      <alignment horizontal="left" vertical="center"/>
      <protection/>
    </xf>
    <xf numFmtId="0" fontId="148" fillId="0" borderId="0" xfId="0" applyFont="1" applyFill="1" applyBorder="1" applyAlignment="1">
      <alignment vertical="center"/>
    </xf>
    <xf numFmtId="0" fontId="144" fillId="34" borderId="0" xfId="65" applyFont="1" applyFill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right" vertical="center" wrapText="1" indent="1"/>
      <protection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horizontal="justify" vertical="center"/>
    </xf>
    <xf numFmtId="0" fontId="143" fillId="34" borderId="0" xfId="0" applyFont="1" applyFill="1" applyBorder="1" applyAlignment="1">
      <alignment horizontal="center" vertical="center"/>
    </xf>
    <xf numFmtId="0" fontId="149" fillId="34" borderId="0" xfId="0" applyFont="1" applyFill="1" applyBorder="1" applyAlignment="1">
      <alignment horizontal="center" vertical="center"/>
    </xf>
    <xf numFmtId="0" fontId="150" fillId="35" borderId="0" xfId="0" applyFont="1" applyFill="1" applyBorder="1" applyAlignment="1">
      <alignment vertical="center" wrapText="1"/>
    </xf>
    <xf numFmtId="0" fontId="150" fillId="35" borderId="27" xfId="0" applyFont="1" applyFill="1" applyBorder="1" applyAlignment="1">
      <alignment vertical="center" wrapText="1"/>
    </xf>
    <xf numFmtId="0" fontId="50" fillId="35" borderId="0" xfId="0" applyFont="1" applyFill="1" applyBorder="1" applyAlignment="1">
      <alignment vertical="center" wrapText="1"/>
    </xf>
    <xf numFmtId="0" fontId="50" fillId="35" borderId="27" xfId="0" applyFont="1" applyFill="1" applyBorder="1" applyAlignment="1">
      <alignment vertical="center" wrapText="1"/>
    </xf>
    <xf numFmtId="0" fontId="119" fillId="0" borderId="0" xfId="0" applyFont="1" applyBorder="1" applyAlignment="1">
      <alignment vertical="center" wrapText="1"/>
    </xf>
    <xf numFmtId="0" fontId="13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 indent="1" readingOrder="2"/>
    </xf>
    <xf numFmtId="0" fontId="15" fillId="0" borderId="0" xfId="58" applyFont="1" applyFill="1" applyBorder="1" applyAlignment="1" applyProtection="1">
      <alignment horizontal="center" vertical="center" wrapText="1" readingOrder="1"/>
      <protection/>
    </xf>
    <xf numFmtId="0" fontId="27" fillId="0" borderId="0" xfId="0" applyFont="1" applyFill="1" applyBorder="1" applyAlignment="1">
      <alignment horizontal="left" vertical="center" wrapText="1" inden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left" vertical="center" wrapText="1" indent="1" readingOrder="1"/>
    </xf>
    <xf numFmtId="0" fontId="2" fillId="0" borderId="0" xfId="0" applyFont="1" applyFill="1" applyBorder="1" applyAlignment="1">
      <alignment horizontal="right" vertical="center" wrapText="1" indent="1" readingOrder="2"/>
    </xf>
    <xf numFmtId="0" fontId="151" fillId="0" borderId="0" xfId="0" applyFont="1" applyBorder="1" applyAlignment="1">
      <alignment horizontal="left" vertical="center" wrapText="1" indent="1" readingOrder="1"/>
    </xf>
    <xf numFmtId="0" fontId="152" fillId="34" borderId="0" xfId="0" applyFont="1" applyFill="1" applyBorder="1" applyAlignment="1">
      <alignment horizontal="center" vertical="center" wrapText="1" readingOrder="2"/>
    </xf>
    <xf numFmtId="0" fontId="153" fillId="34" borderId="0" xfId="0" applyFont="1" applyFill="1" applyBorder="1" applyAlignment="1">
      <alignment horizontal="center" vertical="center" wrapText="1" readingOrder="1"/>
    </xf>
    <xf numFmtId="0" fontId="0" fillId="35" borderId="0" xfId="0" applyFill="1" applyAlignment="1">
      <alignment vertical="center" wrapText="1"/>
    </xf>
    <xf numFmtId="0" fontId="14" fillId="35" borderId="0" xfId="0" applyFont="1" applyFill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 indent="1" readingOrder="2"/>
    </xf>
    <xf numFmtId="0" fontId="15" fillId="0" borderId="27" xfId="58" applyFont="1" applyFill="1" applyBorder="1" applyAlignment="1" applyProtection="1">
      <alignment horizontal="center" vertical="center" wrapText="1" readingOrder="1"/>
      <protection/>
    </xf>
    <xf numFmtId="0" fontId="27" fillId="0" borderId="27" xfId="0" applyFont="1" applyFill="1" applyBorder="1" applyAlignment="1">
      <alignment horizontal="left" vertical="center" wrapText="1" indent="1" readingOrder="1"/>
    </xf>
    <xf numFmtId="0" fontId="3" fillId="0" borderId="0" xfId="64" applyFont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left" vertical="center"/>
      <protection/>
    </xf>
    <xf numFmtId="3" fontId="13" fillId="0" borderId="0" xfId="64" applyNumberFormat="1" applyFont="1" applyFill="1" applyBorder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16" fillId="0" borderId="0" xfId="64" applyFont="1" applyBorder="1" applyAlignment="1">
      <alignment horizontal="left" vertical="center"/>
      <protection/>
    </xf>
    <xf numFmtId="0" fontId="7" fillId="0" borderId="27" xfId="64" applyFont="1" applyBorder="1" applyAlignment="1">
      <alignment horizontal="right" vertical="center"/>
      <protection/>
    </xf>
    <xf numFmtId="0" fontId="16" fillId="0" borderId="27" xfId="64" applyFont="1" applyBorder="1" applyAlignment="1">
      <alignment horizontal="left" vertical="center"/>
      <protection/>
    </xf>
    <xf numFmtId="0" fontId="22" fillId="35" borderId="0" xfId="64" applyFont="1" applyFill="1" applyBorder="1" applyAlignment="1">
      <alignment vertical="center"/>
      <protection/>
    </xf>
    <xf numFmtId="0" fontId="4" fillId="35" borderId="0" xfId="64" applyFont="1" applyFill="1" applyAlignment="1">
      <alignment vertical="center"/>
      <protection/>
    </xf>
    <xf numFmtId="0" fontId="10" fillId="35" borderId="0" xfId="64" applyFont="1" applyFill="1" applyBorder="1" applyAlignment="1">
      <alignment horizontal="right" vertical="center" readingOrder="2"/>
      <protection/>
    </xf>
    <xf numFmtId="0" fontId="4" fillId="35" borderId="0" xfId="64" applyFill="1" applyAlignment="1">
      <alignment vertical="center"/>
      <protection/>
    </xf>
    <xf numFmtId="3" fontId="147" fillId="0" borderId="0" xfId="64" applyNumberFormat="1" applyFont="1" applyFill="1" applyBorder="1" applyAlignment="1">
      <alignment horizontal="right" vertical="center"/>
      <protection/>
    </xf>
    <xf numFmtId="3" fontId="147" fillId="0" borderId="0" xfId="64" applyNumberFormat="1" applyFont="1" applyBorder="1" applyAlignment="1">
      <alignment horizontal="right" vertical="center"/>
      <protection/>
    </xf>
    <xf numFmtId="3" fontId="147" fillId="0" borderId="27" xfId="64" applyNumberFormat="1" applyFont="1" applyBorder="1" applyAlignment="1">
      <alignment horizontal="right" vertical="center"/>
      <protection/>
    </xf>
    <xf numFmtId="3" fontId="147" fillId="0" borderId="27" xfId="64" applyNumberFormat="1" applyFont="1" applyFill="1" applyBorder="1" applyAlignment="1">
      <alignment horizontal="right" vertical="center"/>
      <protection/>
    </xf>
    <xf numFmtId="0" fontId="10" fillId="0" borderId="0" xfId="64" applyFont="1" applyBorder="1" applyAlignment="1">
      <alignment horizontal="center" vertical="center" readingOrder="2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16" fillId="0" borderId="27" xfId="64" applyFont="1" applyBorder="1" applyAlignment="1">
      <alignment horizontal="center" vertical="center"/>
      <protection/>
    </xf>
    <xf numFmtId="0" fontId="10" fillId="35" borderId="0" xfId="64" applyFont="1" applyFill="1" applyBorder="1" applyAlignment="1">
      <alignment horizontal="center" vertical="center"/>
      <protection/>
    </xf>
    <xf numFmtId="0" fontId="22" fillId="35" borderId="0" xfId="64" applyFont="1" applyFill="1" applyBorder="1" applyAlignment="1">
      <alignment horizontal="center" vertical="center"/>
      <protection/>
    </xf>
    <xf numFmtId="0" fontId="10" fillId="35" borderId="0" xfId="64" applyFont="1" applyFill="1" applyBorder="1" applyAlignment="1">
      <alignment horizontal="center" vertical="center" readingOrder="2"/>
      <protection/>
    </xf>
    <xf numFmtId="0" fontId="4" fillId="35" borderId="0" xfId="64" applyFill="1" applyAlignment="1">
      <alignment horizontal="center" vertical="center"/>
      <protection/>
    </xf>
    <xf numFmtId="3" fontId="147" fillId="0" borderId="0" xfId="64" applyNumberFormat="1" applyFont="1" applyBorder="1" applyAlignment="1">
      <alignment vertical="center"/>
      <protection/>
    </xf>
    <xf numFmtId="3" fontId="147" fillId="0" borderId="0" xfId="64" applyNumberFormat="1" applyFont="1" applyFill="1" applyBorder="1" applyAlignment="1">
      <alignment vertical="center"/>
      <protection/>
    </xf>
    <xf numFmtId="3" fontId="139" fillId="0" borderId="0" xfId="64" applyNumberFormat="1" applyFont="1" applyBorder="1" applyAlignment="1">
      <alignment vertical="center"/>
      <protection/>
    </xf>
    <xf numFmtId="3" fontId="139" fillId="0" borderId="0" xfId="64" applyNumberFormat="1" applyFont="1" applyFill="1" applyBorder="1" applyAlignment="1">
      <alignment vertical="center"/>
      <protection/>
    </xf>
    <xf numFmtId="3" fontId="139" fillId="0" borderId="27" xfId="64" applyNumberFormat="1" applyFont="1" applyBorder="1" applyAlignment="1">
      <alignment vertical="center"/>
      <protection/>
    </xf>
    <xf numFmtId="3" fontId="139" fillId="0" borderId="27" xfId="64" applyNumberFormat="1" applyFont="1" applyFill="1" applyBorder="1" applyAlignment="1">
      <alignment vertical="center"/>
      <protection/>
    </xf>
    <xf numFmtId="3" fontId="147" fillId="0" borderId="27" xfId="64" applyNumberFormat="1" applyFont="1" applyBorder="1" applyAlignment="1">
      <alignment vertical="center"/>
      <protection/>
    </xf>
    <xf numFmtId="3" fontId="147" fillId="0" borderId="27" xfId="64" applyNumberFormat="1" applyFont="1" applyFill="1" applyBorder="1" applyAlignment="1">
      <alignment vertical="center"/>
      <protection/>
    </xf>
    <xf numFmtId="0" fontId="3" fillId="0" borderId="27" xfId="64" applyFont="1" applyBorder="1" applyAlignment="1">
      <alignment horizontal="center" vertical="center"/>
      <protection/>
    </xf>
    <xf numFmtId="0" fontId="13" fillId="0" borderId="27" xfId="64" applyFont="1" applyBorder="1" applyAlignment="1">
      <alignment horizontal="center" vertical="center"/>
      <protection/>
    </xf>
    <xf numFmtId="0" fontId="21" fillId="35" borderId="0" xfId="64" applyFont="1" applyFill="1" applyAlignment="1">
      <alignment vertical="center"/>
      <protection/>
    </xf>
    <xf numFmtId="0" fontId="9" fillId="35" borderId="0" xfId="64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144" fillId="34" borderId="29" xfId="65" applyFont="1" applyFill="1" applyBorder="1" applyAlignment="1">
      <alignment horizontal="center" vertical="center" wrapText="1"/>
      <protection/>
    </xf>
    <xf numFmtId="3" fontId="147" fillId="0" borderId="0" xfId="65" applyNumberFormat="1" applyFont="1" applyFill="1" applyBorder="1" applyAlignment="1">
      <alignment horizontal="right" vertical="center"/>
      <protection/>
    </xf>
    <xf numFmtId="0" fontId="7" fillId="0" borderId="26" xfId="65" applyFont="1" applyBorder="1" applyAlignment="1">
      <alignment horizontal="center" vertical="center"/>
      <protection/>
    </xf>
    <xf numFmtId="3" fontId="147" fillId="0" borderId="26" xfId="65" applyNumberFormat="1" applyFont="1" applyFill="1" applyBorder="1" applyAlignment="1">
      <alignment horizontal="right" vertical="center"/>
      <protection/>
    </xf>
    <xf numFmtId="0" fontId="16" fillId="0" borderId="26" xfId="65" applyFont="1" applyBorder="1" applyAlignment="1">
      <alignment horizontal="center" vertical="center"/>
      <protection/>
    </xf>
    <xf numFmtId="0" fontId="7" fillId="0" borderId="27" xfId="65" applyFont="1" applyBorder="1" applyAlignment="1">
      <alignment horizontal="center" vertical="center"/>
      <protection/>
    </xf>
    <xf numFmtId="3" fontId="147" fillId="0" borderId="27" xfId="65" applyNumberFormat="1" applyFont="1" applyFill="1" applyBorder="1" applyAlignment="1">
      <alignment horizontal="right" vertical="center"/>
      <protection/>
    </xf>
    <xf numFmtId="0" fontId="16" fillId="0" borderId="27" xfId="65" applyFont="1" applyBorder="1" applyAlignment="1">
      <alignment horizontal="center" vertical="center"/>
      <protection/>
    </xf>
    <xf numFmtId="0" fontId="10" fillId="35" borderId="0" xfId="64" applyFont="1" applyFill="1" applyBorder="1" applyAlignment="1">
      <alignment horizontal="center" vertical="center"/>
      <protection/>
    </xf>
    <xf numFmtId="0" fontId="143" fillId="34" borderId="0" xfId="65" applyFont="1" applyFill="1" applyBorder="1" applyAlignment="1">
      <alignment horizontal="center" vertical="center"/>
      <protection/>
    </xf>
    <xf numFmtId="0" fontId="143" fillId="34" borderId="25" xfId="65" applyFont="1" applyFill="1" applyBorder="1" applyAlignment="1">
      <alignment horizontal="center" vertical="center"/>
      <protection/>
    </xf>
    <xf numFmtId="0" fontId="143" fillId="34" borderId="25" xfId="64" applyFont="1" applyFill="1" applyBorder="1" applyAlignment="1">
      <alignment horizontal="center" vertical="center"/>
      <protection/>
    </xf>
    <xf numFmtId="0" fontId="144" fillId="34" borderId="25" xfId="64" applyFont="1" applyFill="1" applyBorder="1" applyAlignment="1">
      <alignment horizontal="center" vertical="center" wrapText="1"/>
      <protection/>
    </xf>
    <xf numFmtId="0" fontId="7" fillId="0" borderId="26" xfId="65" applyFont="1" applyBorder="1" applyAlignment="1">
      <alignment horizontal="right" vertical="center" indent="1"/>
      <protection/>
    </xf>
    <xf numFmtId="0" fontId="16" fillId="0" borderId="26" xfId="65" applyFont="1" applyBorder="1" applyAlignment="1">
      <alignment horizontal="left" vertical="center" indent="1"/>
      <protection/>
    </xf>
    <xf numFmtId="0" fontId="7" fillId="0" borderId="27" xfId="65" applyFont="1" applyBorder="1" applyAlignment="1">
      <alignment horizontal="right" vertical="center" indent="1"/>
      <protection/>
    </xf>
    <xf numFmtId="0" fontId="16" fillId="0" borderId="27" xfId="65" applyFont="1" applyBorder="1" applyAlignment="1">
      <alignment horizontal="left" vertical="center" indent="1"/>
      <protection/>
    </xf>
    <xf numFmtId="3" fontId="9" fillId="35" borderId="0" xfId="65" applyNumberFormat="1" applyFont="1" applyFill="1" applyBorder="1" applyAlignment="1">
      <alignment vertical="center"/>
      <protection/>
    </xf>
    <xf numFmtId="3" fontId="4" fillId="35" borderId="0" xfId="65" applyNumberFormat="1" applyFont="1" applyFill="1" applyAlignment="1">
      <alignment vertical="center"/>
      <protection/>
    </xf>
    <xf numFmtId="3" fontId="147" fillId="0" borderId="26" xfId="65" applyNumberFormat="1" applyFont="1" applyBorder="1" applyAlignment="1">
      <alignment horizontal="right" vertical="center"/>
      <protection/>
    </xf>
    <xf numFmtId="3" fontId="147" fillId="0" borderId="27" xfId="65" applyNumberFormat="1" applyFont="1" applyBorder="1" applyAlignment="1">
      <alignment horizontal="right" vertical="center"/>
      <protection/>
    </xf>
    <xf numFmtId="0" fontId="146" fillId="34" borderId="29" xfId="65" applyFont="1" applyFill="1" applyBorder="1" applyAlignment="1">
      <alignment horizontal="center" vertical="center" wrapText="1"/>
      <protection/>
    </xf>
    <xf numFmtId="0" fontId="7" fillId="0" borderId="0" xfId="65" applyFont="1" applyBorder="1" applyAlignment="1">
      <alignment horizontal="right" vertical="center" indent="1"/>
      <protection/>
    </xf>
    <xf numFmtId="3" fontId="147" fillId="0" borderId="28" xfId="65" applyNumberFormat="1" applyFont="1" applyFill="1" applyBorder="1" applyAlignment="1">
      <alignment horizontal="right" vertical="center"/>
      <protection/>
    </xf>
    <xf numFmtId="0" fontId="19" fillId="35" borderId="0" xfId="65" applyFont="1" applyFill="1" applyBorder="1" applyAlignment="1">
      <alignment horizontal="right" vertical="center" readingOrder="2"/>
      <protection/>
    </xf>
    <xf numFmtId="0" fontId="18" fillId="35" borderId="0" xfId="65" applyFont="1" applyFill="1" applyBorder="1" applyAlignment="1">
      <alignment horizontal="center" vertical="center"/>
      <protection/>
    </xf>
    <xf numFmtId="0" fontId="18" fillId="35" borderId="0" xfId="65" applyFont="1" applyFill="1" applyBorder="1" applyAlignment="1">
      <alignment horizontal="left" vertical="center"/>
      <protection/>
    </xf>
    <xf numFmtId="0" fontId="4" fillId="35" borderId="0" xfId="65" applyFill="1" applyAlignment="1">
      <alignment horizontal="center" vertical="center"/>
      <protection/>
    </xf>
    <xf numFmtId="0" fontId="4" fillId="35" borderId="0" xfId="65" applyFill="1" applyAlignment="1">
      <alignment horizontal="right" vertical="center" indent="1"/>
      <protection/>
    </xf>
    <xf numFmtId="0" fontId="4" fillId="35" borderId="0" xfId="65" applyFill="1" applyAlignment="1">
      <alignment vertical="center"/>
      <protection/>
    </xf>
    <xf numFmtId="0" fontId="4" fillId="35" borderId="0" xfId="65" applyFill="1" applyAlignment="1">
      <alignment horizontal="left" vertical="center" indent="1"/>
      <protection/>
    </xf>
    <xf numFmtId="0" fontId="16" fillId="0" borderId="0" xfId="65" applyFont="1" applyFill="1" applyBorder="1" applyAlignment="1">
      <alignment horizontal="center" vertical="center"/>
      <protection/>
    </xf>
    <xf numFmtId="0" fontId="3" fillId="0" borderId="0" xfId="65" applyFont="1" applyBorder="1" applyAlignment="1">
      <alignment horizontal="right" vertical="center" indent="1"/>
      <protection/>
    </xf>
    <xf numFmtId="0" fontId="17" fillId="0" borderId="0" xfId="65" applyFont="1" applyFill="1" applyBorder="1" applyAlignment="1">
      <alignment horizontal="right" vertical="center"/>
      <protection/>
    </xf>
    <xf numFmtId="0" fontId="13" fillId="0" borderId="0" xfId="65" applyFont="1" applyFill="1" applyBorder="1" applyAlignment="1">
      <alignment horizontal="right" vertical="center"/>
      <protection/>
    </xf>
    <xf numFmtId="0" fontId="149" fillId="34" borderId="29" xfId="65" applyFont="1" applyFill="1" applyBorder="1" applyAlignment="1">
      <alignment horizontal="center" vertical="center"/>
      <protection/>
    </xf>
    <xf numFmtId="0" fontId="145" fillId="34" borderId="30" xfId="65" applyFont="1" applyFill="1" applyBorder="1" applyAlignment="1">
      <alignment horizontal="center" vertical="center"/>
      <protection/>
    </xf>
    <xf numFmtId="0" fontId="10" fillId="35" borderId="0" xfId="65" applyFont="1" applyFill="1" applyBorder="1" applyAlignment="1">
      <alignment horizontal="right" vertical="center"/>
      <protection/>
    </xf>
    <xf numFmtId="0" fontId="10" fillId="35" borderId="0" xfId="65" applyFont="1" applyFill="1" applyBorder="1" applyAlignment="1">
      <alignment horizontal="right" vertical="center"/>
      <protection/>
    </xf>
    <xf numFmtId="0" fontId="10" fillId="35" borderId="0" xfId="64" applyFont="1" applyFill="1" applyBorder="1" applyAlignment="1">
      <alignment vertical="center"/>
      <protection/>
    </xf>
    <xf numFmtId="0" fontId="147" fillId="0" borderId="0" xfId="65" applyFont="1" applyFill="1" applyBorder="1" applyAlignment="1">
      <alignment horizontal="right" vertical="center"/>
      <protection/>
    </xf>
    <xf numFmtId="0" fontId="147" fillId="0" borderId="28" xfId="65" applyFont="1" applyFill="1" applyBorder="1" applyAlignment="1">
      <alignment horizontal="right" vertical="center"/>
      <protection/>
    </xf>
    <xf numFmtId="3" fontId="147" fillId="0" borderId="28" xfId="65" applyNumberFormat="1" applyFont="1" applyFill="1" applyBorder="1" applyAlignment="1">
      <alignment vertical="center"/>
      <protection/>
    </xf>
    <xf numFmtId="0" fontId="4" fillId="0" borderId="0" xfId="64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154" fillId="0" borderId="0" xfId="65" applyFont="1" applyBorder="1" applyAlignment="1">
      <alignment horizontal="right" vertical="center"/>
      <protection/>
    </xf>
    <xf numFmtId="3" fontId="129" fillId="0" borderId="0" xfId="64" applyNumberFormat="1" applyFont="1" applyFill="1" applyBorder="1" applyAlignment="1">
      <alignment horizontal="right" vertical="center"/>
      <protection/>
    </xf>
    <xf numFmtId="3" fontId="129" fillId="0" borderId="0" xfId="64" applyNumberFormat="1" applyFont="1" applyBorder="1" applyAlignment="1">
      <alignment horizontal="right" vertical="center"/>
      <protection/>
    </xf>
    <xf numFmtId="0" fontId="15" fillId="0" borderId="0" xfId="64" applyFont="1" applyFill="1" applyBorder="1" applyAlignment="1">
      <alignment horizontal="center" vertical="center" readingOrder="2"/>
      <protection/>
    </xf>
    <xf numFmtId="0" fontId="15" fillId="0" borderId="0" xfId="64" applyFont="1" applyFill="1" applyBorder="1" applyAlignment="1">
      <alignment vertical="center" readingOrder="2"/>
      <protection/>
    </xf>
    <xf numFmtId="0" fontId="15" fillId="0" borderId="0" xfId="64" applyFont="1" applyFill="1" applyBorder="1" applyAlignment="1">
      <alignment vertical="center" wrapText="1" readingOrder="2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vertical="center"/>
      <protection/>
    </xf>
    <xf numFmtId="0" fontId="143" fillId="34" borderId="25" xfId="64" applyFont="1" applyFill="1" applyBorder="1" applyAlignment="1">
      <alignment horizontal="center" vertical="center" wrapText="1"/>
      <protection/>
    </xf>
    <xf numFmtId="0" fontId="144" fillId="34" borderId="25" xfId="64" applyFont="1" applyFill="1" applyBorder="1" applyAlignment="1">
      <alignment horizontal="center" vertical="center"/>
      <protection/>
    </xf>
    <xf numFmtId="0" fontId="7" fillId="0" borderId="27" xfId="64" applyFont="1" applyFill="1" applyBorder="1" applyAlignment="1">
      <alignment horizontal="center" vertical="center"/>
      <protection/>
    </xf>
    <xf numFmtId="0" fontId="13" fillId="0" borderId="27" xfId="65" applyFont="1" applyFill="1" applyBorder="1" applyAlignment="1">
      <alignment horizontal="right" vertical="center"/>
      <protection/>
    </xf>
    <xf numFmtId="0" fontId="16" fillId="0" borderId="27" xfId="64" applyFont="1" applyFill="1" applyBorder="1" applyAlignment="1">
      <alignment horizontal="center" vertical="center"/>
      <protection/>
    </xf>
    <xf numFmtId="3" fontId="129" fillId="0" borderId="27" xfId="64" applyNumberFormat="1" applyFont="1" applyBorder="1" applyAlignment="1">
      <alignment horizontal="right" vertical="center"/>
      <protection/>
    </xf>
    <xf numFmtId="3" fontId="129" fillId="0" borderId="27" xfId="64" applyNumberFormat="1" applyFont="1" applyFill="1" applyBorder="1" applyAlignment="1">
      <alignment horizontal="right" vertical="center"/>
      <protection/>
    </xf>
    <xf numFmtId="0" fontId="9" fillId="35" borderId="0" xfId="64" applyFont="1" applyFill="1" applyBorder="1" applyAlignment="1">
      <alignment horizontal="center" vertical="center"/>
      <protection/>
    </xf>
    <xf numFmtId="0" fontId="4" fillId="35" borderId="0" xfId="64" applyFont="1" applyFill="1" applyBorder="1" applyAlignment="1">
      <alignment vertical="center"/>
      <protection/>
    </xf>
    <xf numFmtId="0" fontId="4" fillId="35" borderId="0" xfId="64" applyFont="1" applyFill="1" applyBorder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0" xfId="64" applyFont="1" applyBorder="1" applyAlignment="1">
      <alignment horizontal="right" vertical="center" indent="1"/>
      <protection/>
    </xf>
    <xf numFmtId="0" fontId="13" fillId="0" borderId="0" xfId="64" applyFont="1" applyBorder="1" applyAlignment="1">
      <alignment horizontal="left" vertical="center" indent="1"/>
      <protection/>
    </xf>
    <xf numFmtId="0" fontId="145" fillId="34" borderId="25" xfId="64" applyFont="1" applyFill="1" applyBorder="1" applyAlignment="1">
      <alignment horizontal="center" vertical="center" wrapText="1"/>
      <protection/>
    </xf>
    <xf numFmtId="0" fontId="149" fillId="34" borderId="29" xfId="64" applyFont="1" applyFill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0" fontId="16" fillId="0" borderId="26" xfId="64" applyFont="1" applyBorder="1" applyAlignment="1">
      <alignment horizontal="center" vertical="center"/>
      <protection/>
    </xf>
    <xf numFmtId="0" fontId="19" fillId="35" borderId="0" xfId="64" applyFont="1" applyFill="1" applyAlignment="1">
      <alignment horizontal="right" vertical="center" readingOrder="2"/>
      <protection/>
    </xf>
    <xf numFmtId="0" fontId="19" fillId="35" borderId="0" xfId="64" applyFont="1" applyFill="1" applyAlignment="1">
      <alignment horizontal="center" vertical="center"/>
      <protection/>
    </xf>
    <xf numFmtId="0" fontId="155" fillId="35" borderId="0" xfId="64" applyFont="1" applyFill="1" applyAlignment="1">
      <alignment vertical="center"/>
      <protection/>
    </xf>
    <xf numFmtId="0" fontId="155" fillId="35" borderId="0" xfId="64" applyFont="1" applyFill="1" applyAlignment="1">
      <alignment horizontal="left" vertical="center"/>
      <protection/>
    </xf>
    <xf numFmtId="0" fontId="18" fillId="35" borderId="0" xfId="64" applyFont="1" applyFill="1" applyAlignment="1">
      <alignment horizontal="left" vertical="center"/>
      <protection/>
    </xf>
    <xf numFmtId="3" fontId="147" fillId="0" borderId="26" xfId="64" applyNumberFormat="1" applyFont="1" applyBorder="1" applyAlignment="1">
      <alignment horizontal="right" vertical="center"/>
      <protection/>
    </xf>
    <xf numFmtId="0" fontId="22" fillId="35" borderId="0" xfId="64" applyFont="1" applyFill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10" fillId="35" borderId="0" xfId="64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13" fillId="0" borderId="0" xfId="64" applyFont="1" applyBorder="1" applyAlignment="1">
      <alignment horizontal="left" vertical="center" wrapText="1" indent="1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horizontal="right" vertical="center" indent="1"/>
      <protection/>
    </xf>
    <xf numFmtId="0" fontId="7" fillId="0" borderId="0" xfId="65" applyFont="1" applyFill="1" applyBorder="1" applyAlignment="1">
      <alignment horizontal="right" vertical="center"/>
      <protection/>
    </xf>
    <xf numFmtId="0" fontId="13" fillId="0" borderId="0" xfId="65" applyFont="1" applyFill="1" applyBorder="1" applyAlignment="1">
      <alignment horizontal="left" vertical="center" indent="1"/>
      <protection/>
    </xf>
    <xf numFmtId="0" fontId="143" fillId="34" borderId="0" xfId="65" applyFont="1" applyFill="1" applyBorder="1" applyAlignment="1">
      <alignment horizontal="right" vertical="center"/>
      <protection/>
    </xf>
    <xf numFmtId="0" fontId="144" fillId="34" borderId="0" xfId="65" applyFont="1" applyFill="1" applyBorder="1" applyAlignment="1">
      <alignment horizontal="center" vertical="center"/>
      <protection/>
    </xf>
    <xf numFmtId="0" fontId="144" fillId="34" borderId="0" xfId="65" applyFont="1" applyFill="1" applyBorder="1" applyAlignment="1">
      <alignment horizontal="left" vertical="center"/>
      <protection/>
    </xf>
    <xf numFmtId="0" fontId="3" fillId="0" borderId="28" xfId="65" applyFont="1" applyFill="1" applyBorder="1" applyAlignment="1">
      <alignment horizontal="center" vertical="center"/>
      <protection/>
    </xf>
    <xf numFmtId="0" fontId="13" fillId="0" borderId="28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16" fillId="0" borderId="28" xfId="65" applyFont="1" applyFill="1" applyBorder="1" applyAlignment="1">
      <alignment horizontal="center" vertical="center"/>
      <protection/>
    </xf>
    <xf numFmtId="0" fontId="156" fillId="0" borderId="0" xfId="0" applyFont="1" applyFill="1" applyBorder="1" applyAlignment="1">
      <alignment vertical="center"/>
    </xf>
    <xf numFmtId="0" fontId="156" fillId="0" borderId="28" xfId="0" applyFont="1" applyFill="1" applyBorder="1" applyAlignment="1">
      <alignment vertical="center"/>
    </xf>
    <xf numFmtId="0" fontId="147" fillId="0" borderId="28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19" fillId="35" borderId="0" xfId="65" applyFont="1" applyFill="1" applyAlignment="1">
      <alignment horizontal="right" vertical="center" readingOrder="2"/>
      <protection/>
    </xf>
    <xf numFmtId="0" fontId="19" fillId="35" borderId="0" xfId="65" applyFont="1" applyFill="1" applyAlignment="1">
      <alignment vertical="center"/>
      <protection/>
    </xf>
    <xf numFmtId="0" fontId="121" fillId="35" borderId="0" xfId="0" applyFont="1" applyFill="1" applyAlignment="1">
      <alignment vertical="center"/>
    </xf>
    <xf numFmtId="0" fontId="157" fillId="35" borderId="0" xfId="0" applyFont="1" applyFill="1" applyAlignment="1">
      <alignment vertical="center"/>
    </xf>
    <xf numFmtId="0" fontId="158" fillId="35" borderId="0" xfId="65" applyFont="1" applyFill="1" applyAlignment="1">
      <alignment vertical="center"/>
      <protection/>
    </xf>
    <xf numFmtId="0" fontId="159" fillId="35" borderId="0" xfId="65" applyFont="1" applyFill="1" applyAlignment="1">
      <alignment vertical="center"/>
      <protection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0" borderId="0" xfId="64" applyFont="1" applyBorder="1" applyAlignment="1">
      <alignment horizontal="right" vertical="center" indent="1"/>
      <protection/>
    </xf>
    <xf numFmtId="0" fontId="3" fillId="0" borderId="0" xfId="64" applyFont="1" applyBorder="1" applyAlignment="1">
      <alignment horizontal="right" vertical="center" wrapText="1" indent="1"/>
      <protection/>
    </xf>
    <xf numFmtId="0" fontId="143" fillId="34" borderId="31" xfId="64" applyFont="1" applyFill="1" applyBorder="1" applyAlignment="1">
      <alignment horizontal="right" vertical="center"/>
      <protection/>
    </xf>
    <xf numFmtId="0" fontId="144" fillId="34" borderId="32" xfId="64" applyFont="1" applyFill="1" applyBorder="1" applyAlignment="1">
      <alignment horizontal="left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13" fillId="0" borderId="28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right" vertical="center" indent="1"/>
      <protection/>
    </xf>
    <xf numFmtId="0" fontId="13" fillId="0" borderId="27" xfId="64" applyFont="1" applyBorder="1" applyAlignment="1">
      <alignment horizontal="left" vertical="center" wrapText="1" indent="1"/>
      <protection/>
    </xf>
    <xf numFmtId="0" fontId="22" fillId="35" borderId="0" xfId="64" applyFont="1" applyFill="1" applyBorder="1" applyAlignment="1">
      <alignment vertical="center" readingOrder="1"/>
      <protection/>
    </xf>
    <xf numFmtId="3" fontId="147" fillId="0" borderId="28" xfId="64" applyNumberFormat="1" applyFont="1" applyBorder="1" applyAlignment="1">
      <alignment vertical="center"/>
      <protection/>
    </xf>
    <xf numFmtId="0" fontId="13" fillId="0" borderId="0" xfId="64" applyFont="1" applyFill="1" applyBorder="1" applyAlignment="1">
      <alignment horizontal="left" vertical="center" indent="1"/>
      <protection/>
    </xf>
    <xf numFmtId="0" fontId="143" fillId="34" borderId="31" xfId="64" applyFont="1" applyFill="1" applyBorder="1" applyAlignment="1">
      <alignment horizontal="right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147" fillId="0" borderId="0" xfId="64" applyFont="1" applyBorder="1" applyAlignment="1">
      <alignment horizontal="right" vertical="center"/>
      <protection/>
    </xf>
    <xf numFmtId="0" fontId="147" fillId="0" borderId="0" xfId="65" applyFont="1" applyBorder="1" applyAlignment="1">
      <alignment horizontal="right" vertical="center"/>
      <protection/>
    </xf>
    <xf numFmtId="0" fontId="147" fillId="0" borderId="28" xfId="64" applyFont="1" applyBorder="1" applyAlignment="1">
      <alignment horizontal="right" vertical="center"/>
      <protection/>
    </xf>
    <xf numFmtId="0" fontId="147" fillId="0" borderId="28" xfId="64" applyFont="1" applyFill="1" applyBorder="1" applyAlignment="1">
      <alignment horizontal="right" vertical="center"/>
      <protection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52" fillId="34" borderId="0" xfId="0" applyFont="1" applyFill="1" applyBorder="1" applyAlignment="1">
      <alignment horizontal="center" vertical="center" wrapText="1" readingOrder="2"/>
    </xf>
    <xf numFmtId="0" fontId="153" fillId="34" borderId="0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/>
    </xf>
    <xf numFmtId="0" fontId="3" fillId="35" borderId="0" xfId="64" applyFont="1" applyFill="1" applyAlignment="1">
      <alignment horizontal="center" vertical="center"/>
      <protection/>
    </xf>
    <xf numFmtId="0" fontId="4" fillId="35" borderId="0" xfId="64" applyFont="1" applyFill="1" applyAlignment="1">
      <alignment horizontal="center" vertical="center"/>
      <protection/>
    </xf>
    <xf numFmtId="0" fontId="13" fillId="35" borderId="0" xfId="64" applyFont="1" applyFill="1" applyAlignment="1">
      <alignment horizontal="center" vertical="center"/>
      <protection/>
    </xf>
    <xf numFmtId="0" fontId="144" fillId="34" borderId="25" xfId="64" applyFont="1" applyFill="1" applyBorder="1" applyAlignment="1">
      <alignment horizontal="center" vertical="center" readingOrder="1"/>
      <protection/>
    </xf>
    <xf numFmtId="0" fontId="13" fillId="0" borderId="0" xfId="64" applyFont="1" applyBorder="1" applyAlignment="1">
      <alignment horizontal="center" vertical="center"/>
      <protection/>
    </xf>
    <xf numFmtId="0" fontId="143" fillId="34" borderId="31" xfId="64" applyFont="1" applyFill="1" applyBorder="1" applyAlignment="1">
      <alignment horizontal="left" vertical="center"/>
      <protection/>
    </xf>
    <xf numFmtId="0" fontId="143" fillId="34" borderId="25" xfId="64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>
      <alignment horizontal="left" vertical="center" wrapText="1"/>
      <protection/>
    </xf>
    <xf numFmtId="0" fontId="143" fillId="34" borderId="31" xfId="64" applyFont="1" applyFill="1" applyBorder="1" applyAlignment="1">
      <alignment horizontal="right" vertical="center"/>
      <protection/>
    </xf>
    <xf numFmtId="0" fontId="143" fillId="34" borderId="25" xfId="64" applyFont="1" applyFill="1" applyBorder="1" applyAlignment="1">
      <alignment horizontal="right" vertical="center"/>
      <protection/>
    </xf>
    <xf numFmtId="0" fontId="144" fillId="34" borderId="25" xfId="64" applyFont="1" applyFill="1" applyBorder="1" applyAlignment="1">
      <alignment horizontal="left" vertical="center"/>
      <protection/>
    </xf>
    <xf numFmtId="0" fontId="144" fillId="34" borderId="32" xfId="64" applyFont="1" applyFill="1" applyBorder="1" applyAlignment="1">
      <alignment horizontal="left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144" fillId="34" borderId="25" xfId="64" applyFont="1" applyFill="1" applyBorder="1" applyAlignment="1">
      <alignment horizontal="center" vertical="center" readingOrder="2"/>
      <protection/>
    </xf>
    <xf numFmtId="0" fontId="144" fillId="34" borderId="25" xfId="64" applyFont="1" applyFill="1" applyBorder="1" applyAlignment="1">
      <alignment horizontal="right" vertical="center"/>
      <protection/>
    </xf>
    <xf numFmtId="0" fontId="144" fillId="34" borderId="32" xfId="64" applyFont="1" applyFill="1" applyBorder="1" applyAlignment="1">
      <alignment horizontal="right" vertical="center"/>
      <protection/>
    </xf>
    <xf numFmtId="0" fontId="13" fillId="0" borderId="0" xfId="64" applyFont="1" applyBorder="1" applyAlignment="1">
      <alignment horizontal="left" vertical="center"/>
      <protection/>
    </xf>
    <xf numFmtId="0" fontId="13" fillId="0" borderId="27" xfId="64" applyFont="1" applyBorder="1" applyAlignment="1">
      <alignment horizontal="left" vertical="center"/>
      <protection/>
    </xf>
    <xf numFmtId="0" fontId="3" fillId="0" borderId="0" xfId="64" applyFont="1" applyFill="1" applyBorder="1" applyAlignment="1">
      <alignment horizontal="right" vertical="center" wrapText="1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27" xfId="64" applyFont="1" applyBorder="1" applyAlignment="1">
      <alignment horizontal="right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left" vertical="center" wrapText="1"/>
      <protection/>
    </xf>
    <xf numFmtId="0" fontId="3" fillId="35" borderId="0" xfId="64" applyFont="1" applyFill="1" applyAlignment="1">
      <alignment horizontal="center" vertical="center" wrapText="1"/>
      <protection/>
    </xf>
    <xf numFmtId="0" fontId="144" fillId="34" borderId="25" xfId="64" applyFont="1" applyFill="1" applyBorder="1" applyAlignment="1">
      <alignment horizontal="center" vertical="center"/>
      <protection/>
    </xf>
    <xf numFmtId="0" fontId="19" fillId="35" borderId="0" xfId="64" applyFont="1" applyFill="1" applyBorder="1" applyAlignment="1">
      <alignment horizontal="right" vertical="center" readingOrder="2"/>
      <protection/>
    </xf>
    <xf numFmtId="0" fontId="18" fillId="35" borderId="0" xfId="64" applyFont="1" applyFill="1" applyBorder="1" applyAlignment="1">
      <alignment horizontal="left" vertical="center"/>
      <protection/>
    </xf>
    <xf numFmtId="0" fontId="3" fillId="0" borderId="27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center" vertical="center" wrapText="1"/>
      <protection/>
    </xf>
    <xf numFmtId="0" fontId="13" fillId="0" borderId="27" xfId="64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 wrapText="1"/>
      <protection/>
    </xf>
    <xf numFmtId="0" fontId="13" fillId="0" borderId="0" xfId="65" applyFont="1" applyBorder="1" applyAlignment="1">
      <alignment horizontal="center" vertical="center"/>
      <protection/>
    </xf>
    <xf numFmtId="0" fontId="3" fillId="35" borderId="0" xfId="65" applyFont="1" applyFill="1" applyBorder="1" applyAlignment="1">
      <alignment horizontal="center" vertical="center"/>
      <protection/>
    </xf>
    <xf numFmtId="0" fontId="129" fillId="35" borderId="0" xfId="65" applyFont="1" applyFill="1" applyBorder="1" applyAlignment="1">
      <alignment horizontal="center" vertical="center"/>
      <protection/>
    </xf>
    <xf numFmtId="0" fontId="143" fillId="34" borderId="31" xfId="65" applyFont="1" applyFill="1" applyBorder="1" applyAlignment="1">
      <alignment horizontal="center" vertical="center"/>
      <protection/>
    </xf>
    <xf numFmtId="0" fontId="143" fillId="34" borderId="25" xfId="65" applyFont="1" applyFill="1" applyBorder="1" applyAlignment="1">
      <alignment horizontal="center" vertical="center"/>
      <protection/>
    </xf>
    <xf numFmtId="0" fontId="144" fillId="34" borderId="25" xfId="65" applyFont="1" applyFill="1" applyBorder="1" applyAlignment="1">
      <alignment horizontal="center" vertical="center" wrapText="1"/>
      <protection/>
    </xf>
    <xf numFmtId="0" fontId="144" fillId="34" borderId="25" xfId="65" applyFont="1" applyFill="1" applyBorder="1" applyAlignment="1">
      <alignment horizontal="center" vertical="center"/>
      <protection/>
    </xf>
    <xf numFmtId="0" fontId="144" fillId="34" borderId="32" xfId="65" applyFont="1" applyFill="1" applyBorder="1" applyAlignment="1">
      <alignment horizontal="center" vertical="center"/>
      <protection/>
    </xf>
    <xf numFmtId="0" fontId="13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/>
      <protection/>
    </xf>
    <xf numFmtId="0" fontId="22" fillId="35" borderId="0" xfId="64" applyFont="1" applyFill="1" applyBorder="1" applyAlignment="1">
      <alignment horizontal="center" vertical="center"/>
      <protection/>
    </xf>
    <xf numFmtId="0" fontId="3" fillId="0" borderId="19" xfId="65" applyFont="1" applyBorder="1" applyAlignment="1">
      <alignment horizontal="right" vertical="center" wrapText="1"/>
      <protection/>
    </xf>
    <xf numFmtId="0" fontId="3" fillId="0" borderId="33" xfId="65" applyFont="1" applyBorder="1" applyAlignment="1">
      <alignment horizontal="right" vertical="center" wrapText="1"/>
      <protection/>
    </xf>
    <xf numFmtId="0" fontId="118" fillId="0" borderId="0" xfId="0" applyFont="1" applyBorder="1" applyAlignment="1">
      <alignment horizontal="center" vertical="center" wrapText="1"/>
    </xf>
    <xf numFmtId="0" fontId="143" fillId="34" borderId="31" xfId="65" applyFont="1" applyFill="1" applyBorder="1" applyAlignment="1">
      <alignment horizontal="right" vertical="center"/>
      <protection/>
    </xf>
    <xf numFmtId="0" fontId="143" fillId="34" borderId="25" xfId="65" applyFont="1" applyFill="1" applyBorder="1" applyAlignment="1">
      <alignment horizontal="right" vertical="center"/>
      <protection/>
    </xf>
    <xf numFmtId="0" fontId="144" fillId="34" borderId="25" xfId="65" applyFont="1" applyFill="1" applyBorder="1" applyAlignment="1">
      <alignment horizontal="right" vertical="center"/>
      <protection/>
    </xf>
    <xf numFmtId="0" fontId="144" fillId="34" borderId="32" xfId="65" applyFont="1" applyFill="1" applyBorder="1" applyAlignment="1">
      <alignment horizontal="right" vertical="center"/>
      <protection/>
    </xf>
    <xf numFmtId="0" fontId="144" fillId="34" borderId="25" xfId="65" applyFont="1" applyFill="1" applyBorder="1" applyAlignment="1">
      <alignment horizontal="left" vertical="center"/>
      <protection/>
    </xf>
    <xf numFmtId="0" fontId="144" fillId="34" borderId="32" xfId="65" applyFont="1" applyFill="1" applyBorder="1" applyAlignment="1">
      <alignment horizontal="left" vertical="center"/>
      <protection/>
    </xf>
    <xf numFmtId="0" fontId="3" fillId="0" borderId="26" xfId="65" applyFont="1" applyBorder="1" applyAlignment="1">
      <alignment horizontal="center" vertical="center"/>
      <protection/>
    </xf>
    <xf numFmtId="0" fontId="3" fillId="0" borderId="27" xfId="65" applyFont="1" applyBorder="1" applyAlignment="1">
      <alignment horizontal="center" vertical="center"/>
      <protection/>
    </xf>
    <xf numFmtId="0" fontId="13" fillId="0" borderId="26" xfId="65" applyFont="1" applyBorder="1" applyAlignment="1">
      <alignment horizontal="center" vertical="center"/>
      <protection/>
    </xf>
    <xf numFmtId="0" fontId="13" fillId="0" borderId="27" xfId="65" applyFont="1" applyBorder="1" applyAlignment="1">
      <alignment horizontal="center" vertical="center"/>
      <protection/>
    </xf>
    <xf numFmtId="0" fontId="3" fillId="0" borderId="34" xfId="65" applyFont="1" applyBorder="1" applyAlignment="1">
      <alignment horizontal="right" vertical="center" wrapText="1"/>
      <protection/>
    </xf>
    <xf numFmtId="0" fontId="9" fillId="35" borderId="0" xfId="0" applyFont="1" applyFill="1" applyBorder="1" applyAlignment="1">
      <alignment horizontal="right" vertical="center" readingOrder="2"/>
    </xf>
    <xf numFmtId="0" fontId="22" fillId="35" borderId="0" xfId="65" applyFont="1" applyFill="1" applyBorder="1" applyAlignment="1">
      <alignment horizontal="left" vertical="center"/>
      <protection/>
    </xf>
    <xf numFmtId="0" fontId="160" fillId="35" borderId="0" xfId="64" applyFont="1" applyFill="1" applyAlignment="1">
      <alignment horizontal="center" vertical="center"/>
      <protection/>
    </xf>
    <xf numFmtId="0" fontId="127" fillId="35" borderId="0" xfId="64" applyFont="1" applyFill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143" fillId="34" borderId="25" xfId="65" applyFont="1" applyFill="1" applyBorder="1" applyAlignment="1">
      <alignment horizontal="center" vertical="center" wrapText="1"/>
      <protection/>
    </xf>
    <xf numFmtId="0" fontId="19" fillId="35" borderId="0" xfId="65" applyFont="1" applyFill="1" applyBorder="1" applyAlignment="1">
      <alignment horizontal="right" vertical="center" readingOrder="2"/>
      <protection/>
    </xf>
    <xf numFmtId="0" fontId="10" fillId="35" borderId="0" xfId="65" applyFont="1" applyFill="1" applyBorder="1" applyAlignment="1">
      <alignment horizontal="right" vertical="center" readingOrder="2"/>
      <protection/>
    </xf>
    <xf numFmtId="0" fontId="127" fillId="0" borderId="0" xfId="65" applyFont="1" applyFill="1" applyBorder="1" applyAlignment="1">
      <alignment horizontal="center" vertical="center"/>
      <protection/>
    </xf>
    <xf numFmtId="0" fontId="13" fillId="0" borderId="28" xfId="65" applyFont="1" applyBorder="1" applyAlignment="1">
      <alignment horizontal="center" vertical="center"/>
      <protection/>
    </xf>
    <xf numFmtId="0" fontId="3" fillId="0" borderId="28" xfId="65" applyFont="1" applyBorder="1" applyAlignment="1">
      <alignment horizontal="center" vertical="center"/>
      <protection/>
    </xf>
    <xf numFmtId="0" fontId="18" fillId="35" borderId="0" xfId="65" applyFont="1" applyFill="1" applyBorder="1" applyAlignment="1">
      <alignment horizontal="center" vertical="center"/>
      <protection/>
    </xf>
    <xf numFmtId="0" fontId="3" fillId="35" borderId="0" xfId="65" applyFont="1" applyFill="1" applyAlignment="1">
      <alignment horizontal="center" vertical="center"/>
      <protection/>
    </xf>
    <xf numFmtId="0" fontId="13" fillId="35" borderId="0" xfId="65" applyFont="1" applyFill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161" fillId="34" borderId="25" xfId="65" applyFont="1" applyFill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horizontal="center" vertical="center"/>
      <protection/>
    </xf>
    <xf numFmtId="0" fontId="143" fillId="34" borderId="31" xfId="65" applyFont="1" applyFill="1" applyBorder="1" applyAlignment="1">
      <alignment horizontal="center" vertical="center"/>
      <protection/>
    </xf>
    <xf numFmtId="0" fontId="143" fillId="34" borderId="25" xfId="65" applyFont="1" applyFill="1" applyBorder="1" applyAlignment="1">
      <alignment horizontal="center" vertical="center"/>
      <protection/>
    </xf>
    <xf numFmtId="0" fontId="143" fillId="34" borderId="29" xfId="65" applyFont="1" applyFill="1" applyBorder="1" applyAlignment="1">
      <alignment horizontal="center" vertical="center"/>
      <protection/>
    </xf>
    <xf numFmtId="0" fontId="144" fillId="34" borderId="30" xfId="65" applyFont="1" applyFill="1" applyBorder="1" applyAlignment="1">
      <alignment horizontal="center" vertical="center"/>
      <protection/>
    </xf>
    <xf numFmtId="0" fontId="161" fillId="34" borderId="30" xfId="65" applyFont="1" applyFill="1" applyBorder="1" applyAlignment="1">
      <alignment horizontal="center" vertical="center"/>
      <protection/>
    </xf>
    <xf numFmtId="0" fontId="160" fillId="35" borderId="0" xfId="65" applyFont="1" applyFill="1" applyAlignment="1">
      <alignment horizontal="center" vertical="center"/>
      <protection/>
    </xf>
    <xf numFmtId="0" fontId="127" fillId="35" borderId="0" xfId="65" applyFont="1" applyFill="1" applyAlignment="1">
      <alignment horizontal="center"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27" xfId="64" applyFont="1" applyFill="1" applyBorder="1" applyAlignment="1">
      <alignment horizontal="right" vertical="center"/>
      <protection/>
    </xf>
    <xf numFmtId="0" fontId="13" fillId="0" borderId="27" xfId="64" applyFont="1" applyFill="1" applyBorder="1" applyAlignment="1">
      <alignment horizontal="left" vertical="center" wrapText="1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left" vertical="center"/>
      <protection/>
    </xf>
    <xf numFmtId="0" fontId="15" fillId="0" borderId="0" xfId="64" applyFont="1" applyFill="1" applyBorder="1" applyAlignment="1">
      <alignment horizontal="center" vertical="center" readingOrder="2"/>
      <protection/>
    </xf>
    <xf numFmtId="0" fontId="15" fillId="0" borderId="0" xfId="64" applyFont="1" applyFill="1" applyBorder="1" applyAlignment="1">
      <alignment horizontal="center" vertical="center" wrapText="1" readingOrder="2"/>
      <protection/>
    </xf>
    <xf numFmtId="0" fontId="143" fillId="34" borderId="31" xfId="64" applyFont="1" applyFill="1" applyBorder="1" applyAlignment="1">
      <alignment horizontal="center" vertical="center"/>
      <protection/>
    </xf>
    <xf numFmtId="0" fontId="143" fillId="34" borderId="25" xfId="64" applyFont="1" applyFill="1" applyBorder="1" applyAlignment="1">
      <alignment horizontal="center" vertical="center"/>
      <protection/>
    </xf>
    <xf numFmtId="0" fontId="144" fillId="34" borderId="32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9" fillId="0" borderId="0" xfId="65" applyFont="1" applyAlignment="1">
      <alignment horizontal="left" vertical="center"/>
      <protection/>
    </xf>
    <xf numFmtId="0" fontId="20" fillId="35" borderId="0" xfId="64" applyFont="1" applyFill="1" applyAlignment="1">
      <alignment horizontal="right" vertical="center"/>
      <protection/>
    </xf>
    <xf numFmtId="0" fontId="122" fillId="35" borderId="0" xfId="0" applyFont="1" applyFill="1" applyAlignment="1">
      <alignment horizontal="left" vertical="center" readingOrder="1"/>
    </xf>
    <xf numFmtId="0" fontId="13" fillId="0" borderId="0" xfId="64" applyFont="1" applyBorder="1" applyAlignment="1">
      <alignment horizontal="left" vertical="center" indent="1"/>
      <protection/>
    </xf>
    <xf numFmtId="0" fontId="10" fillId="35" borderId="0" xfId="64" applyFont="1" applyFill="1" applyBorder="1" applyAlignment="1">
      <alignment horizontal="right" vertical="center"/>
      <protection/>
    </xf>
    <xf numFmtId="0" fontId="18" fillId="35" borderId="0" xfId="64" applyFont="1" applyFill="1" applyAlignment="1">
      <alignment horizontal="left" vertical="center"/>
      <protection/>
    </xf>
    <xf numFmtId="0" fontId="3" fillId="0" borderId="26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right" vertical="center" indent="1"/>
      <protection/>
    </xf>
    <xf numFmtId="0" fontId="161" fillId="34" borderId="32" xfId="64" applyFont="1" applyFill="1" applyBorder="1" applyAlignment="1">
      <alignment horizontal="left" vertical="center"/>
      <protection/>
    </xf>
    <xf numFmtId="0" fontId="161" fillId="34" borderId="25" xfId="64" applyFont="1" applyFill="1" applyBorder="1" applyAlignment="1">
      <alignment horizontal="center" vertical="center"/>
      <protection/>
    </xf>
    <xf numFmtId="0" fontId="159" fillId="35" borderId="0" xfId="64" applyFont="1" applyFill="1" applyAlignment="1">
      <alignment horizontal="left" vertical="center"/>
      <protection/>
    </xf>
    <xf numFmtId="0" fontId="22" fillId="35" borderId="0" xfId="64" applyFont="1" applyFill="1" applyBorder="1" applyAlignment="1">
      <alignment horizontal="left" vertical="center"/>
      <protection/>
    </xf>
    <xf numFmtId="0" fontId="13" fillId="0" borderId="26" xfId="64" applyFont="1" applyBorder="1" applyAlignment="1">
      <alignment horizontal="center" vertical="center"/>
      <protection/>
    </xf>
    <xf numFmtId="0" fontId="20" fillId="35" borderId="0" xfId="64" applyFont="1" applyFill="1" applyAlignment="1">
      <alignment horizontal="right" vertical="center" wrapText="1"/>
      <protection/>
    </xf>
    <xf numFmtId="0" fontId="10" fillId="0" borderId="0" xfId="64" applyFont="1" applyAlignment="1">
      <alignment horizontal="center" vertical="center"/>
      <protection/>
    </xf>
    <xf numFmtId="0" fontId="10" fillId="35" borderId="0" xfId="64" applyFont="1" applyFill="1" applyBorder="1" applyAlignment="1">
      <alignment horizontal="right" vertical="center"/>
      <protection/>
    </xf>
    <xf numFmtId="0" fontId="20" fillId="35" borderId="0" xfId="64" applyFont="1" applyFill="1" applyAlignment="1">
      <alignment vertical="center"/>
      <protection/>
    </xf>
    <xf numFmtId="0" fontId="3" fillId="35" borderId="0" xfId="64" applyFont="1" applyFill="1" applyAlignment="1">
      <alignment horizontal="center" vertical="center"/>
      <protection/>
    </xf>
    <xf numFmtId="0" fontId="13" fillId="0" borderId="0" xfId="64" applyFont="1" applyBorder="1" applyAlignment="1">
      <alignment horizontal="left" vertical="center" wrapText="1" indent="1"/>
      <protection/>
    </xf>
    <xf numFmtId="0" fontId="3" fillId="0" borderId="0" xfId="64" applyFont="1" applyBorder="1" applyAlignment="1">
      <alignment horizontal="right" vertical="center" wrapText="1" indent="1"/>
      <protection/>
    </xf>
    <xf numFmtId="0" fontId="13" fillId="0" borderId="26" xfId="64" applyFont="1" applyBorder="1" applyAlignment="1">
      <alignment horizontal="center" vertical="center" wrapText="1"/>
      <protection/>
    </xf>
    <xf numFmtId="0" fontId="13" fillId="0" borderId="27" xfId="64" applyFont="1" applyBorder="1" applyAlignment="1">
      <alignment horizontal="center" vertical="center" wrapText="1"/>
      <protection/>
    </xf>
    <xf numFmtId="0" fontId="20" fillId="0" borderId="0" xfId="64" applyFont="1" applyFill="1" applyAlignment="1">
      <alignment horizontal="center" vertical="center"/>
      <protection/>
    </xf>
    <xf numFmtId="0" fontId="22" fillId="35" borderId="0" xfId="65" applyFont="1" applyFill="1" applyBorder="1" applyAlignment="1">
      <alignment horizontal="center" vertical="center"/>
      <protection/>
    </xf>
    <xf numFmtId="0" fontId="162" fillId="0" borderId="0" xfId="64" applyFont="1" applyFill="1" applyAlignment="1">
      <alignment horizontal="center" vertical="center"/>
      <protection/>
    </xf>
    <xf numFmtId="0" fontId="19" fillId="35" borderId="0" xfId="65" applyFont="1" applyFill="1" applyAlignment="1">
      <alignment horizontal="right" vertical="center" wrapText="1" readingOrder="2"/>
      <protection/>
    </xf>
    <xf numFmtId="0" fontId="159" fillId="35" borderId="0" xfId="65" applyFont="1" applyFill="1" applyAlignment="1">
      <alignment horizontal="left" vertical="center" wrapText="1"/>
      <protection/>
    </xf>
    <xf numFmtId="0" fontId="143" fillId="34" borderId="0" xfId="65" applyFont="1" applyFill="1" applyBorder="1" applyAlignment="1">
      <alignment horizontal="left" vertical="center"/>
      <protection/>
    </xf>
    <xf numFmtId="0" fontId="163" fillId="34" borderId="0" xfId="65" applyFont="1" applyFill="1" applyBorder="1" applyAlignment="1">
      <alignment horizontal="left" vertical="center"/>
      <protection/>
    </xf>
    <xf numFmtId="0" fontId="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7" fillId="0" borderId="0" xfId="0" applyFont="1" applyFill="1" applyAlignment="1">
      <alignment horizontal="center" vertical="center" wrapText="1"/>
    </xf>
    <xf numFmtId="0" fontId="144" fillId="34" borderId="0" xfId="65" applyFont="1" applyFill="1" applyBorder="1" applyAlignment="1">
      <alignment horizontal="right" vertical="center"/>
      <protection/>
    </xf>
    <xf numFmtId="0" fontId="10" fillId="35" borderId="0" xfId="65" applyFont="1" applyFill="1" applyBorder="1" applyAlignment="1">
      <alignment horizontal="right" vertical="center"/>
      <protection/>
    </xf>
    <xf numFmtId="0" fontId="22" fillId="35" borderId="0" xfId="64" applyFont="1" applyFill="1" applyBorder="1" applyAlignment="1">
      <alignment horizontal="center" vertical="center" readingOrder="1"/>
      <protection/>
    </xf>
    <xf numFmtId="0" fontId="138" fillId="0" borderId="0" xfId="64" applyFont="1" applyFill="1" applyAlignment="1">
      <alignment horizontal="center" vertical="center" wrapText="1"/>
      <protection/>
    </xf>
    <xf numFmtId="0" fontId="143" fillId="34" borderId="31" xfId="64" applyFont="1" applyFill="1" applyBorder="1" applyAlignment="1">
      <alignment horizontal="left" vertical="center"/>
      <protection/>
    </xf>
    <xf numFmtId="0" fontId="10" fillId="35" borderId="0" xfId="64" applyFont="1" applyFill="1" applyBorder="1" applyAlignment="1">
      <alignment horizontal="center" vertical="center"/>
      <protection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Alignment="1">
      <alignment horizontal="center" vertical="center"/>
    </xf>
    <xf numFmtId="0" fontId="142" fillId="34" borderId="30" xfId="65" applyFont="1" applyFill="1" applyBorder="1" applyAlignment="1">
      <alignment horizontal="center" vertical="center" wrapText="1"/>
      <protection/>
    </xf>
    <xf numFmtId="0" fontId="3" fillId="0" borderId="0" xfId="64" applyFont="1" applyAlignment="1">
      <alignment horizontal="center" vertical="center"/>
      <protection/>
    </xf>
    <xf numFmtId="0" fontId="148" fillId="0" borderId="0" xfId="0" applyFont="1" applyFill="1" applyBorder="1" applyAlignment="1">
      <alignment horizontal="center" vertical="center"/>
    </xf>
    <xf numFmtId="0" fontId="148" fillId="0" borderId="0" xfId="0" applyFont="1" applyFill="1" applyAlignment="1">
      <alignment horizontal="center" vertical="center"/>
    </xf>
    <xf numFmtId="0" fontId="143" fillId="34" borderId="25" xfId="65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43" fillId="34" borderId="0" xfId="65" applyFont="1" applyFill="1" applyBorder="1" applyAlignment="1">
      <alignment horizontal="center" vertical="center" wrapText="1"/>
      <protection/>
    </xf>
    <xf numFmtId="0" fontId="143" fillId="34" borderId="31" xfId="65" applyFont="1" applyFill="1" applyBorder="1" applyAlignment="1">
      <alignment horizontal="center" vertical="center" wrapText="1"/>
      <protection/>
    </xf>
    <xf numFmtId="0" fontId="142" fillId="34" borderId="35" xfId="65" applyFont="1" applyFill="1" applyBorder="1" applyAlignment="1">
      <alignment horizontal="center" vertical="center" wrapText="1"/>
      <protection/>
    </xf>
    <xf numFmtId="0" fontId="142" fillId="34" borderId="36" xfId="65" applyFont="1" applyFill="1" applyBorder="1" applyAlignment="1">
      <alignment horizontal="center" vertical="center" wrapText="1"/>
      <protection/>
    </xf>
    <xf numFmtId="0" fontId="141" fillId="34" borderId="0" xfId="65" applyFont="1" applyFill="1" applyBorder="1" applyAlignment="1">
      <alignment horizontal="right" vertical="center"/>
      <protection/>
    </xf>
    <xf numFmtId="0" fontId="142" fillId="34" borderId="0" xfId="65" applyFont="1" applyFill="1" applyBorder="1" applyAlignment="1">
      <alignment horizontal="left" vertical="center"/>
      <protection/>
    </xf>
    <xf numFmtId="0" fontId="143" fillId="34" borderId="35" xfId="65" applyFont="1" applyFill="1" applyBorder="1" applyAlignment="1">
      <alignment horizontal="center" vertical="center"/>
      <protection/>
    </xf>
    <xf numFmtId="0" fontId="142" fillId="34" borderId="35" xfId="65" applyFont="1" applyFill="1" applyBorder="1" applyAlignment="1">
      <alignment horizontal="center" vertical="center"/>
      <protection/>
    </xf>
    <xf numFmtId="0" fontId="143" fillId="34" borderId="37" xfId="65" applyFont="1" applyFill="1" applyBorder="1" applyAlignment="1">
      <alignment horizontal="center" vertical="center"/>
      <protection/>
    </xf>
    <xf numFmtId="0" fontId="143" fillId="34" borderId="35" xfId="65" applyFont="1" applyFill="1" applyBorder="1" applyAlignment="1">
      <alignment horizontal="center" vertical="center" wrapText="1"/>
      <protection/>
    </xf>
    <xf numFmtId="0" fontId="143" fillId="34" borderId="36" xfId="65" applyFont="1" applyFill="1" applyBorder="1" applyAlignment="1">
      <alignment horizontal="center" vertical="center" wrapText="1"/>
      <protection/>
    </xf>
    <xf numFmtId="0" fontId="129" fillId="0" borderId="26" xfId="65" applyFont="1" applyBorder="1" applyAlignment="1">
      <alignment horizontal="center" vertical="center"/>
      <protection/>
    </xf>
    <xf numFmtId="0" fontId="129" fillId="0" borderId="0" xfId="65" applyFont="1" applyBorder="1" applyAlignment="1">
      <alignment horizontal="center" vertical="center"/>
      <protection/>
    </xf>
    <xf numFmtId="0" fontId="129" fillId="0" borderId="27" xfId="65" applyFont="1" applyBorder="1" applyAlignment="1">
      <alignment horizontal="center" vertical="center"/>
      <protection/>
    </xf>
    <xf numFmtId="0" fontId="141" fillId="34" borderId="0" xfId="65" applyFont="1" applyFill="1" applyBorder="1" applyAlignment="1">
      <alignment horizontal="center" vertical="center"/>
      <protection/>
    </xf>
    <xf numFmtId="0" fontId="135" fillId="0" borderId="0" xfId="65" applyFont="1" applyBorder="1" applyAlignment="1">
      <alignment horizontal="center" vertical="center"/>
      <protection/>
    </xf>
    <xf numFmtId="0" fontId="135" fillId="0" borderId="0" xfId="65" applyFont="1" applyFill="1" applyBorder="1" applyAlignment="1">
      <alignment horizontal="center" vertical="center"/>
      <protection/>
    </xf>
    <xf numFmtId="0" fontId="129" fillId="0" borderId="0" xfId="65" applyFont="1" applyFill="1" applyBorder="1" applyAlignment="1">
      <alignment horizontal="center" vertical="center"/>
      <protection/>
    </xf>
    <xf numFmtId="0" fontId="135" fillId="0" borderId="26" xfId="65" applyFont="1" applyBorder="1" applyAlignment="1">
      <alignment horizontal="center" vertical="center"/>
      <protection/>
    </xf>
    <xf numFmtId="0" fontId="135" fillId="0" borderId="27" xfId="65" applyFont="1" applyBorder="1" applyAlignment="1">
      <alignment horizontal="center" vertical="center"/>
      <protection/>
    </xf>
    <xf numFmtId="0" fontId="142" fillId="34" borderId="0" xfId="65" applyFont="1" applyFill="1" applyBorder="1" applyAlignment="1">
      <alignment horizontal="center" vertical="center"/>
      <protection/>
    </xf>
    <xf numFmtId="0" fontId="34" fillId="35" borderId="0" xfId="64" applyFont="1" applyFill="1" applyBorder="1" applyAlignment="1">
      <alignment horizontal="right" vertical="center" readingOrder="2"/>
      <protection/>
    </xf>
    <xf numFmtId="0" fontId="135" fillId="35" borderId="0" xfId="65" applyFont="1" applyFill="1" applyAlignment="1">
      <alignment horizontal="center" vertical="center"/>
      <protection/>
    </xf>
    <xf numFmtId="0" fontId="129" fillId="35" borderId="0" xfId="65" applyFont="1" applyFill="1" applyAlignment="1">
      <alignment horizontal="center" vertical="center"/>
      <protection/>
    </xf>
    <xf numFmtId="0" fontId="141" fillId="34" borderId="0" xfId="65" applyFont="1" applyFill="1" applyBorder="1" applyAlignment="1">
      <alignment horizontal="left" vertical="center"/>
      <protection/>
    </xf>
    <xf numFmtId="0" fontId="142" fillId="34" borderId="0" xfId="65" applyFont="1" applyFill="1" applyBorder="1" applyAlignment="1">
      <alignment horizontal="right" vertical="center"/>
      <protection/>
    </xf>
    <xf numFmtId="0" fontId="149" fillId="34" borderId="32" xfId="65" applyFont="1" applyFill="1" applyBorder="1" applyAlignment="1">
      <alignment horizontal="center" vertical="center" wrapText="1"/>
      <protection/>
    </xf>
    <xf numFmtId="0" fontId="149" fillId="34" borderId="37" xfId="65" applyFont="1" applyFill="1" applyBorder="1" applyAlignment="1">
      <alignment horizontal="center" vertical="center" wrapText="1"/>
      <protection/>
    </xf>
    <xf numFmtId="0" fontId="142" fillId="34" borderId="32" xfId="65" applyFont="1" applyFill="1" applyBorder="1" applyAlignment="1">
      <alignment horizontal="center" vertical="center" wrapText="1"/>
      <protection/>
    </xf>
    <xf numFmtId="0" fontId="149" fillId="34" borderId="0" xfId="65" applyFont="1" applyFill="1" applyBorder="1" applyAlignment="1">
      <alignment horizontal="center" vertical="center" wrapText="1"/>
      <protection/>
    </xf>
    <xf numFmtId="0" fontId="149" fillId="34" borderId="35" xfId="65" applyFont="1" applyFill="1" applyBorder="1" applyAlignment="1">
      <alignment horizontal="center" vertical="center" wrapText="1"/>
      <protection/>
    </xf>
    <xf numFmtId="0" fontId="142" fillId="34" borderId="0" xfId="65" applyFont="1" applyFill="1" applyBorder="1" applyAlignment="1">
      <alignment horizontal="center" vertical="center" wrapText="1"/>
      <protection/>
    </xf>
    <xf numFmtId="0" fontId="149" fillId="34" borderId="31" xfId="65" applyFont="1" applyFill="1" applyBorder="1" applyAlignment="1">
      <alignment horizontal="center" vertical="center" wrapText="1"/>
      <protection/>
    </xf>
    <xf numFmtId="0" fontId="149" fillId="34" borderId="36" xfId="65" applyFont="1" applyFill="1" applyBorder="1" applyAlignment="1">
      <alignment horizontal="center" vertical="center" wrapText="1"/>
      <protection/>
    </xf>
    <xf numFmtId="0" fontId="142" fillId="34" borderId="31" xfId="65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Followed Hyperlink" xfId="49"/>
    <cellStyle name="Good" xfId="50"/>
    <cellStyle name="had" xfId="51"/>
    <cellStyle name="had0" xfId="52"/>
    <cellStyle name="Had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_Copy_of_ch13-Education2008" xfId="64"/>
    <cellStyle name="Normal_Copy_of_ch13-Education2008 2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عملة [0]_alkas2000c" xfId="73"/>
    <cellStyle name="عملة_alkas2000c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عدد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Namber</a:t>
            </a:r>
          </a:p>
        </c:rich>
      </c:tx>
      <c:layout>
        <c:manualLayout>
          <c:xMode val="factor"/>
          <c:yMode val="factor"/>
          <c:x val="0.4395"/>
          <c:y val="0.079"/>
        </c:manualLayout>
      </c:layout>
      <c:spPr>
        <a:noFill/>
        <a:ln w="3175">
          <a:noFill/>
        </a:ln>
      </c:spPr>
    </c:title>
    <c:view3D>
      <c:rotX val="15"/>
      <c:hPercent val="24"/>
      <c:rotY val="340"/>
      <c:depthPercent val="100"/>
      <c:rAngAx val="1"/>
    </c:view3D>
    <c:plotArea>
      <c:layout>
        <c:manualLayout>
          <c:xMode val="edge"/>
          <c:yMode val="edge"/>
          <c:x val="0.00675"/>
          <c:y val="0.0415"/>
          <c:w val="0.97"/>
          <c:h val="0.86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4!$F$38:$F$39</c:f>
              <c:strCache>
                <c:ptCount val="1"/>
                <c:pt idx="0">
                  <c:v>مواطنين     Nationality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4!$D$40:$E$47</c:f>
              <c:multiLvlStrCache/>
            </c:multiLvlStrRef>
          </c:cat>
          <c:val>
            <c:numRef>
              <c:f>4!$F$40:$F$47</c:f>
              <c:numCache/>
            </c:numRef>
          </c:val>
          <c:shape val="cylinder"/>
        </c:ser>
        <c:ser>
          <c:idx val="1"/>
          <c:order val="1"/>
          <c:tx>
            <c:strRef>
              <c:f>4!$G$38:$G$39</c:f>
              <c:strCache>
                <c:ptCount val="1"/>
                <c:pt idx="0">
                  <c:v>                غير   مواطنين     Non - Nationality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4!$D$40:$E$47</c:f>
              <c:multiLvlStrCache/>
            </c:multiLvlStrRef>
          </c:cat>
          <c:val>
            <c:numRef>
              <c:f>4!$G$40:$G$47</c:f>
              <c:numCache/>
            </c:numRef>
          </c:val>
          <c:shape val="cylinder"/>
        </c:ser>
        <c:gapWidth val="75"/>
        <c:shape val="cylinder"/>
        <c:axId val="63072494"/>
        <c:axId val="30781535"/>
        <c:axId val="8598360"/>
      </c:bar3DChart>
      <c:catAx>
        <c:axId val="63072494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72494"/>
        <c:crossesAt val="1"/>
        <c:crossBetween val="between"/>
        <c:dispUnits/>
      </c:valAx>
      <c:serAx>
        <c:axId val="8598360"/>
        <c:scaling>
          <c:orientation val="minMax"/>
        </c:scaling>
        <c:axPos val="b"/>
        <c:delete val="1"/>
        <c:majorTickMark val="out"/>
        <c:minorTickMark val="none"/>
        <c:tickLblPos val="nextTo"/>
        <c:crossAx val="307815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43"/>
          <c:w val="0.45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عدد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Namber</a:t>
            </a:r>
          </a:p>
        </c:rich>
      </c:tx>
      <c:layout>
        <c:manualLayout>
          <c:xMode val="factor"/>
          <c:yMode val="factor"/>
          <c:x val="0.39925"/>
          <c:y val="0.008"/>
        </c:manualLayout>
      </c:layout>
      <c:spPr>
        <a:noFill/>
        <a:ln w="3175">
          <a:noFill/>
        </a:ln>
      </c:spPr>
    </c:title>
    <c:view3D>
      <c:rotX val="15"/>
      <c:hPercent val="31"/>
      <c:rotY val="340"/>
      <c:depthPercent val="100"/>
      <c:rAngAx val="1"/>
    </c:view3D>
    <c:plotArea>
      <c:layout>
        <c:manualLayout>
          <c:xMode val="edge"/>
          <c:yMode val="edge"/>
          <c:x val="0.0165"/>
          <c:y val="0.078"/>
          <c:w val="0.929"/>
          <c:h val="0.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5!$C$37</c:f>
              <c:strCache>
                <c:ptCount val="1"/>
                <c:pt idx="0">
                  <c:v>ذكور 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5!$D$36:$I$36</c:f>
              <c:strCache/>
            </c:strRef>
          </c:cat>
          <c:val>
            <c:numRef>
              <c:f>5!$D$37:$I$37</c:f>
              <c:numCache/>
            </c:numRef>
          </c:val>
          <c:shape val="cylinder"/>
        </c:ser>
        <c:ser>
          <c:idx val="1"/>
          <c:order val="1"/>
          <c:tx>
            <c:strRef>
              <c:f>5!$C$38</c:f>
              <c:strCache>
                <c:ptCount val="1"/>
                <c:pt idx="0">
                  <c:v>إناث 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5!$D$36:$I$36</c:f>
              <c:strCache/>
            </c:strRef>
          </c:cat>
          <c:val>
            <c:numRef>
              <c:f>5!$D$38:$I$38</c:f>
              <c:numCache/>
            </c:numRef>
          </c:val>
          <c:shape val="cylinder"/>
        </c:ser>
        <c:shape val="cylinder"/>
        <c:axId val="10276377"/>
        <c:axId val="25378530"/>
      </c:bar3DChart>
      <c:catAx>
        <c:axId val="10276377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"/>
          <c:y val="0.49725"/>
          <c:w val="0.051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14475"/>
          <c:w val="0.855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6!$C$38</c:f>
              <c:strCache>
                <c:ptCount val="1"/>
                <c:pt idx="0">
                  <c:v>ذكور 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6!$D$37:$G$37</c:f>
              <c:strCache/>
            </c:strRef>
          </c:cat>
          <c:val>
            <c:numRef>
              <c:f>6!$D$38:$G$38</c:f>
              <c:numCache/>
            </c:numRef>
          </c:val>
        </c:ser>
        <c:ser>
          <c:idx val="1"/>
          <c:order val="1"/>
          <c:tx>
            <c:strRef>
              <c:f>6!$C$39</c:f>
              <c:strCache>
                <c:ptCount val="1"/>
                <c:pt idx="0">
                  <c:v>إناث  F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6!$D$37:$G$37</c:f>
              <c:strCache/>
            </c:strRef>
          </c:cat>
          <c:val>
            <c:numRef>
              <c:f>6!$D$39:$G$39</c:f>
              <c:numCache/>
            </c:numRef>
          </c:val>
        </c:ser>
        <c:overlap val="-25"/>
        <c:axId val="27080179"/>
        <c:axId val="42395020"/>
      </c:barChart>
      <c:catAx>
        <c:axId val="27080179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r"/>
        <c:delete val="1"/>
        <c:majorTickMark val="out"/>
        <c:minorTickMark val="none"/>
        <c:tickLblPos val="nextTo"/>
        <c:crossAx val="27080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397"/>
          <c:w val="0.11975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1475"/>
          <c:w val="0.978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8!$C$21</c:f>
              <c:strCache>
                <c:ptCount val="1"/>
                <c:pt idx="0">
                  <c:v>الطلاب Students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8!$B$22:$B$26</c:f>
              <c:strCache/>
            </c:strRef>
          </c:cat>
          <c:val>
            <c:numRef>
              <c:f>8!$C$22:$C$26</c:f>
              <c:numCache/>
            </c:numRef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</c:scaling>
        <c:axPos val="r"/>
        <c:delete val="1"/>
        <c:majorTickMark val="out"/>
        <c:minorTickMark val="none"/>
        <c:tickLblPos val="nextTo"/>
        <c:crossAx val="46010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225"/>
          <c:y val="0.02325"/>
          <c:w val="0.141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85"/>
          <c:w val="0.925"/>
          <c:h val="0.9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9!$C$27</c:f>
              <c:strCache>
                <c:ptCount val="1"/>
                <c:pt idx="0">
                  <c:v> المعلمون    Teachers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9!$B$28:$B$32</c:f>
              <c:strCache/>
            </c:strRef>
          </c:cat>
          <c:val>
            <c:numRef>
              <c:f>9!$C$28:$C$32</c:f>
              <c:numCache/>
            </c:numRef>
          </c:val>
        </c:ser>
        <c:ser>
          <c:idx val="1"/>
          <c:order val="1"/>
          <c:tx>
            <c:strRef>
              <c:f>9!$D$27</c:f>
              <c:strCache>
                <c:ptCount val="1"/>
                <c:pt idx="0">
                  <c:v>   الإداريـون والفنيون   Administrators &amp; Technicians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9!$B$28:$B$32</c:f>
              <c:strCache/>
            </c:strRef>
          </c:cat>
          <c:val>
            <c:numRef>
              <c:f>9!$D$28:$D$32</c:f>
              <c:numCache/>
            </c:numRef>
          </c:val>
        </c:ser>
        <c:overlap val="100"/>
        <c:gapWidth val="75"/>
        <c:axId val="35892231"/>
        <c:axId val="54594624"/>
      </c:barChart>
      <c:catAx>
        <c:axId val="35892231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5892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75"/>
          <c:y val="0.93025"/>
          <c:w val="0.4527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0"/>
      <c:perspective val="30"/>
    </c:view3D>
    <c:plotArea>
      <c:layout>
        <c:manualLayout>
          <c:xMode val="edge"/>
          <c:yMode val="edge"/>
          <c:x val="0.04875"/>
          <c:y val="0.10375"/>
          <c:w val="0.87525"/>
          <c:h val="0.87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'15'!$B$23</c:f>
              <c:strCache>
                <c:ptCount val="1"/>
                <c:pt idx="0">
                  <c:v>ذكــور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'15'!$C$22:$G$22</c:f>
              <c:strCache/>
            </c:strRef>
          </c:cat>
          <c:val>
            <c:numRef>
              <c:f>'15'!$C$23:$G$23</c:f>
              <c:numCache/>
            </c:numRef>
          </c:val>
          <c:shape val="cylinder"/>
        </c:ser>
        <c:ser>
          <c:idx val="1"/>
          <c:order val="1"/>
          <c:tx>
            <c:strRef>
              <c:f>'15'!$B$24</c:f>
              <c:strCache>
                <c:ptCount val="1"/>
                <c:pt idx="0">
                  <c:v>إنـاث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'15'!$C$22:$G$22</c:f>
              <c:strCache/>
            </c:strRef>
          </c:cat>
          <c:val>
            <c:numRef>
              <c:f>'15'!$C$24:$G$24</c:f>
              <c:numCache/>
            </c:numRef>
          </c:val>
          <c:shape val="cylinder"/>
        </c:ser>
        <c:overlap val="100"/>
        <c:gapWidth val="75"/>
        <c:shape val="cylinder"/>
        <c:axId val="21589569"/>
        <c:axId val="60088394"/>
      </c:bar3DChart>
      <c:catAx>
        <c:axId val="21589569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58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65"/>
          <c:y val="0.839"/>
          <c:w val="0.116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340"/>
      <c:depthPercent val="100"/>
      <c:rAngAx val="1"/>
    </c:view3D>
    <c:plotArea>
      <c:layout>
        <c:manualLayout>
          <c:xMode val="edge"/>
          <c:yMode val="edge"/>
          <c:x val="0.0405"/>
          <c:y val="0.01375"/>
          <c:w val="0.8845"/>
          <c:h val="0.9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'16'!$C$25</c:f>
              <c:strCache>
                <c:ptCount val="1"/>
                <c:pt idx="0">
                  <c:v>مواطنين   National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'16'!$D$23:$I$24</c:f>
              <c:multiLvlStrCache/>
            </c:multiLvlStrRef>
          </c:cat>
          <c:val>
            <c:numRef>
              <c:f>'16'!$D$25:$I$25</c:f>
              <c:numCache/>
            </c:numRef>
          </c:val>
          <c:shape val="cylinder"/>
        </c:ser>
        <c:ser>
          <c:idx val="1"/>
          <c:order val="1"/>
          <c:tx>
            <c:strRef>
              <c:f>'16'!$C$26</c:f>
              <c:strCache>
                <c:ptCount val="1"/>
                <c:pt idx="0">
                  <c:v>غير  مواطنين  Non - National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'16'!$D$23:$I$24</c:f>
              <c:multiLvlStrCache/>
            </c:multiLvlStrRef>
          </c:cat>
          <c:val>
            <c:numRef>
              <c:f>'16'!$D$26:$I$26</c:f>
              <c:numCache/>
            </c:numRef>
          </c:val>
          <c:shape val="cylinder"/>
        </c:ser>
        <c:gapWidth val="75"/>
        <c:shape val="cylinder"/>
        <c:axId val="3924635"/>
        <c:axId val="35321716"/>
      </c:bar3DChart>
      <c:catAx>
        <c:axId val="3924635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"/>
          <c:y val="0.94"/>
          <c:w val="0.319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340"/>
      <c:depthPercent val="100"/>
      <c:rAngAx val="1"/>
    </c:view3D>
    <c:plotArea>
      <c:layout>
        <c:manualLayout>
          <c:xMode val="edge"/>
          <c:yMode val="edge"/>
          <c:x val="0.014"/>
          <c:y val="0.1"/>
          <c:w val="0.972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'17'!$C$24</c:f>
              <c:strCache>
                <c:ptCount val="1"/>
                <c:pt idx="0">
                  <c:v>مواطنين   National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'17'!$D$22:$G$23</c:f>
              <c:multiLvlStrCache/>
            </c:multiLvlStrRef>
          </c:cat>
          <c:val>
            <c:numRef>
              <c:f>'17'!$D$24:$G$24</c:f>
              <c:numCache/>
            </c:numRef>
          </c:val>
          <c:shape val="cylinder"/>
        </c:ser>
        <c:ser>
          <c:idx val="1"/>
          <c:order val="1"/>
          <c:tx>
            <c:strRef>
              <c:f>'17'!$C$25</c:f>
              <c:strCache>
                <c:ptCount val="1"/>
                <c:pt idx="0">
                  <c:v> غير  مواطنين  Non - National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'17'!$D$22:$G$23</c:f>
              <c:multiLvlStrCache/>
            </c:multiLvlStrRef>
          </c:cat>
          <c:val>
            <c:numRef>
              <c:f>'17'!$D$25:$G$25</c:f>
              <c:numCache/>
            </c:numRef>
          </c:val>
          <c:shape val="cylinder"/>
        </c:ser>
        <c:shape val="cylinder"/>
        <c:axId val="49459989"/>
        <c:axId val="42486718"/>
      </c:bar3DChart>
      <c:catAx>
        <c:axId val="49459989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r"/>
        <c:delete val="1"/>
        <c:majorTickMark val="out"/>
        <c:minorTickMark val="none"/>
        <c:tickLblPos val="nextTo"/>
        <c:crossAx val="494599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875"/>
          <c:y val="0.0075"/>
          <c:w val="0.32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38100</xdr:rowOff>
    </xdr:from>
    <xdr:to>
      <xdr:col>2</xdr:col>
      <xdr:colOff>3048000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18</xdr:row>
      <xdr:rowOff>28575</xdr:rowOff>
    </xdr:from>
    <xdr:to>
      <xdr:col>13</xdr:col>
      <xdr:colOff>466725</xdr:colOff>
      <xdr:row>34</xdr:row>
      <xdr:rowOff>47625</xdr:rowOff>
    </xdr:to>
    <xdr:graphicFrame>
      <xdr:nvGraphicFramePr>
        <xdr:cNvPr id="1" name="Chart 5"/>
        <xdr:cNvGraphicFramePr/>
      </xdr:nvGraphicFramePr>
      <xdr:xfrm>
        <a:off x="1038225" y="5800725"/>
        <a:ext cx="93249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76200</xdr:colOff>
      <xdr:row>0</xdr:row>
      <xdr:rowOff>28575</xdr:rowOff>
    </xdr:from>
    <xdr:to>
      <xdr:col>15</xdr:col>
      <xdr:colOff>9525</xdr:colOff>
      <xdr:row>1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28575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0.3765</cdr:y>
    </cdr:from>
    <cdr:to>
      <cdr:x>1</cdr:x>
      <cdr:y>0.4795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458325" y="1362075"/>
          <a:ext cx="6572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238125</xdr:rowOff>
    </xdr:from>
    <xdr:to>
      <xdr:col>12</xdr:col>
      <xdr:colOff>76200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1057275" y="7753350"/>
        <a:ext cx="10077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12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12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12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17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0.0175</cdr:y>
    </cdr:from>
    <cdr:to>
      <cdr:x>0.82175</cdr:x>
      <cdr:y>0.12375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48700" y="66675"/>
          <a:ext cx="76200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28575</xdr:rowOff>
    </xdr:from>
    <xdr:to>
      <xdr:col>17</xdr:col>
      <xdr:colOff>1190625</xdr:colOff>
      <xdr:row>39</xdr:row>
      <xdr:rowOff>0</xdr:rowOff>
    </xdr:to>
    <xdr:graphicFrame>
      <xdr:nvGraphicFramePr>
        <xdr:cNvPr id="1" name="Chart 6"/>
        <xdr:cNvGraphicFramePr/>
      </xdr:nvGraphicFramePr>
      <xdr:xfrm>
        <a:off x="1085850" y="5715000"/>
        <a:ext cx="11458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2705100</xdr:colOff>
      <xdr:row>0</xdr:row>
      <xdr:rowOff>28575</xdr:rowOff>
    </xdr:from>
    <xdr:to>
      <xdr:col>3</xdr:col>
      <xdr:colOff>4229100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28575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0.31875</cdr:y>
    </cdr:from>
    <cdr:to>
      <cdr:x>0.98725</cdr:x>
      <cdr:y>0.41775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24875" y="1333500"/>
          <a:ext cx="76200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28575</xdr:rowOff>
    </xdr:from>
    <xdr:to>
      <xdr:col>11</xdr:col>
      <xdr:colOff>1419225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076325" y="5105400"/>
        <a:ext cx="94107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15</xdr:row>
      <xdr:rowOff>0</xdr:rowOff>
    </xdr:from>
    <xdr:to>
      <xdr:col>11</xdr:col>
      <xdr:colOff>1533525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1095375" y="4533900"/>
        <a:ext cx="95059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1524000</xdr:colOff>
      <xdr:row>1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19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38100</xdr:rowOff>
    </xdr:from>
    <xdr:to>
      <xdr:col>11</xdr:col>
      <xdr:colOff>9525</xdr:colOff>
      <xdr:row>53</xdr:row>
      <xdr:rowOff>28575</xdr:rowOff>
    </xdr:to>
    <xdr:graphicFrame>
      <xdr:nvGraphicFramePr>
        <xdr:cNvPr id="1" name="Chart 2"/>
        <xdr:cNvGraphicFramePr/>
      </xdr:nvGraphicFramePr>
      <xdr:xfrm>
        <a:off x="1076325" y="10296525"/>
        <a:ext cx="9144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34</xdr:row>
      <xdr:rowOff>0</xdr:rowOff>
    </xdr:from>
    <xdr:to>
      <xdr:col>11</xdr:col>
      <xdr:colOff>1533525</xdr:colOff>
      <xdr:row>51</xdr:row>
      <xdr:rowOff>142875</xdr:rowOff>
    </xdr:to>
    <xdr:graphicFrame>
      <xdr:nvGraphicFramePr>
        <xdr:cNvPr id="1" name="Chart 2"/>
        <xdr:cNvGraphicFramePr/>
      </xdr:nvGraphicFramePr>
      <xdr:xfrm>
        <a:off x="1038225" y="10563225"/>
        <a:ext cx="9963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38100</xdr:rowOff>
    </xdr:from>
    <xdr:to>
      <xdr:col>10</xdr:col>
      <xdr:colOff>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076325" y="10601325"/>
        <a:ext cx="82867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rightToLeft="1" zoomScalePageLayoutView="0" workbookViewId="0" topLeftCell="A1">
      <selection activeCell="F4" sqref="F4"/>
    </sheetView>
  </sheetViews>
  <sheetFormatPr defaultColWidth="9.140625" defaultRowHeight="15"/>
  <cols>
    <col min="1" max="1" width="15.7109375" style="11" customWidth="1"/>
    <col min="2" max="2" width="47.8515625" style="62" customWidth="1"/>
    <col min="3" max="3" width="47.8515625" style="63" customWidth="1"/>
    <col min="4" max="4" width="9.140625" style="11" customWidth="1"/>
    <col min="5" max="5" width="29.57421875" style="11" customWidth="1"/>
    <col min="6" max="16384" width="9.140625" style="11" customWidth="1"/>
  </cols>
  <sheetData>
    <row r="1" spans="2:3" ht="39.75" customHeight="1">
      <c r="B1" s="233"/>
      <c r="C1" s="234"/>
    </row>
    <row r="2" spans="2:3" s="139" customFormat="1" ht="39.75" customHeight="1">
      <c r="B2" s="421" t="s">
        <v>481</v>
      </c>
      <c r="C2" s="422"/>
    </row>
    <row r="3" spans="2:8" ht="30" customHeight="1">
      <c r="B3" s="235" t="s">
        <v>482</v>
      </c>
      <c r="C3" s="236" t="s">
        <v>483</v>
      </c>
      <c r="E3" s="177"/>
      <c r="F3" s="151"/>
      <c r="G3" s="151"/>
      <c r="H3" s="151"/>
    </row>
    <row r="4" spans="2:3" ht="96.75" customHeight="1">
      <c r="B4" s="239" t="s">
        <v>197</v>
      </c>
      <c r="C4" s="237" t="s">
        <v>199</v>
      </c>
    </row>
    <row r="5" spans="2:3" ht="96.75" customHeight="1" thickBot="1">
      <c r="B5" s="240" t="s">
        <v>198</v>
      </c>
      <c r="C5" s="238" t="s">
        <v>200</v>
      </c>
    </row>
    <row r="6" spans="5:8" ht="15" customHeight="1">
      <c r="E6" s="140"/>
      <c r="F6" s="140"/>
      <c r="G6" s="140"/>
      <c r="H6" s="140"/>
    </row>
    <row r="7" spans="5:8" ht="15" customHeight="1">
      <c r="E7" s="140"/>
      <c r="F7" s="140"/>
      <c r="G7" s="140"/>
      <c r="H7" s="140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26"/>
  <sheetViews>
    <sheetView rightToLeft="1" zoomScalePageLayoutView="0" workbookViewId="0" topLeftCell="A1">
      <selection activeCell="R28" sqref="R28"/>
    </sheetView>
  </sheetViews>
  <sheetFormatPr defaultColWidth="9.140625" defaultRowHeight="15"/>
  <cols>
    <col min="1" max="1" width="15.7109375" style="11" customWidth="1"/>
    <col min="2" max="2" width="23.8515625" style="11" customWidth="1"/>
    <col min="3" max="3" width="7.7109375" style="11" customWidth="1"/>
    <col min="4" max="6" width="10.7109375" style="11" customWidth="1"/>
    <col min="7" max="7" width="7.7109375" style="11" customWidth="1"/>
    <col min="8" max="10" width="10.7109375" style="11" customWidth="1"/>
    <col min="11" max="11" width="7.7109375" style="11" customWidth="1"/>
    <col min="12" max="14" width="10.7109375" style="11" customWidth="1"/>
    <col min="15" max="15" width="23.8515625" style="11" customWidth="1"/>
    <col min="16" max="16384" width="9.140625" style="11" customWidth="1"/>
  </cols>
  <sheetData>
    <row r="1" spans="2:15" ht="39.75" customHeight="1"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2:15" ht="24" customHeight="1">
      <c r="B2" s="508" t="s">
        <v>387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</row>
    <row r="3" spans="2:15" ht="24" customHeight="1">
      <c r="B3" s="509" t="s">
        <v>388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</row>
    <row r="4" spans="2:19" ht="30.75" customHeight="1">
      <c r="B4" s="503" t="s">
        <v>138</v>
      </c>
      <c r="C4" s="490" t="s">
        <v>488</v>
      </c>
      <c r="D4" s="490"/>
      <c r="E4" s="490"/>
      <c r="F4" s="490"/>
      <c r="G4" s="490" t="s">
        <v>489</v>
      </c>
      <c r="H4" s="490"/>
      <c r="I4" s="490"/>
      <c r="J4" s="490"/>
      <c r="K4" s="504" t="s">
        <v>490</v>
      </c>
      <c r="L4" s="504"/>
      <c r="M4" s="504"/>
      <c r="N4" s="504"/>
      <c r="O4" s="467" t="s">
        <v>19</v>
      </c>
      <c r="S4" s="42"/>
    </row>
    <row r="5" spans="2:15" ht="24" customHeight="1">
      <c r="B5" s="503"/>
      <c r="C5" s="505" t="s">
        <v>164</v>
      </c>
      <c r="D5" s="505" t="s">
        <v>139</v>
      </c>
      <c r="E5" s="505"/>
      <c r="F5" s="505"/>
      <c r="G5" s="505" t="s">
        <v>164</v>
      </c>
      <c r="H5" s="505" t="s">
        <v>253</v>
      </c>
      <c r="I5" s="505"/>
      <c r="J5" s="505"/>
      <c r="K5" s="505" t="s">
        <v>164</v>
      </c>
      <c r="L5" s="505" t="s">
        <v>253</v>
      </c>
      <c r="M5" s="505"/>
      <c r="N5" s="505"/>
      <c r="O5" s="467"/>
    </row>
    <row r="6" spans="2:15" ht="24" customHeight="1">
      <c r="B6" s="503"/>
      <c r="C6" s="504"/>
      <c r="D6" s="506" t="s">
        <v>18</v>
      </c>
      <c r="E6" s="507"/>
      <c r="F6" s="507"/>
      <c r="G6" s="504"/>
      <c r="H6" s="506" t="s">
        <v>18</v>
      </c>
      <c r="I6" s="507"/>
      <c r="J6" s="507"/>
      <c r="K6" s="504"/>
      <c r="L6" s="506" t="s">
        <v>18</v>
      </c>
      <c r="M6" s="507"/>
      <c r="N6" s="507"/>
      <c r="O6" s="467"/>
    </row>
    <row r="7" spans="2:15" ht="24" customHeight="1">
      <c r="B7" s="503"/>
      <c r="C7" s="466" t="s">
        <v>10</v>
      </c>
      <c r="D7" s="331" t="s">
        <v>140</v>
      </c>
      <c r="E7" s="331" t="s">
        <v>137</v>
      </c>
      <c r="F7" s="331" t="s">
        <v>20</v>
      </c>
      <c r="G7" s="466" t="s">
        <v>10</v>
      </c>
      <c r="H7" s="331" t="s">
        <v>215</v>
      </c>
      <c r="I7" s="331" t="s">
        <v>254</v>
      </c>
      <c r="J7" s="331" t="s">
        <v>216</v>
      </c>
      <c r="K7" s="466" t="s">
        <v>10</v>
      </c>
      <c r="L7" s="331" t="s">
        <v>215</v>
      </c>
      <c r="M7" s="331" t="s">
        <v>254</v>
      </c>
      <c r="N7" s="331" t="s">
        <v>216</v>
      </c>
      <c r="O7" s="467"/>
    </row>
    <row r="8" spans="2:15" ht="24" customHeight="1">
      <c r="B8" s="503"/>
      <c r="C8" s="466"/>
      <c r="D8" s="332" t="s">
        <v>6</v>
      </c>
      <c r="E8" s="332" t="s">
        <v>9</v>
      </c>
      <c r="F8" s="332" t="s">
        <v>14</v>
      </c>
      <c r="G8" s="466"/>
      <c r="H8" s="332" t="s">
        <v>6</v>
      </c>
      <c r="I8" s="332" t="s">
        <v>9</v>
      </c>
      <c r="J8" s="332" t="s">
        <v>14</v>
      </c>
      <c r="K8" s="466"/>
      <c r="L8" s="332" t="s">
        <v>6</v>
      </c>
      <c r="M8" s="332" t="s">
        <v>9</v>
      </c>
      <c r="N8" s="332" t="s">
        <v>14</v>
      </c>
      <c r="O8" s="467"/>
    </row>
    <row r="9" spans="2:15" ht="24" customHeight="1">
      <c r="B9" s="328" t="s">
        <v>165</v>
      </c>
      <c r="C9" s="336">
        <v>4</v>
      </c>
      <c r="D9" s="297">
        <v>1574</v>
      </c>
      <c r="E9" s="297">
        <v>1254</v>
      </c>
      <c r="F9" s="297">
        <f>SUM(D9:E9)</f>
        <v>2828</v>
      </c>
      <c r="G9" s="297">
        <v>4</v>
      </c>
      <c r="H9" s="203">
        <v>513</v>
      </c>
      <c r="I9" s="203">
        <v>335</v>
      </c>
      <c r="J9" s="203">
        <f aca="true" t="shared" si="0" ref="J9:J14">SUM(H9:I9)</f>
        <v>848</v>
      </c>
      <c r="K9" s="203">
        <f aca="true" t="shared" si="1" ref="K9:M13">C9+G9</f>
        <v>8</v>
      </c>
      <c r="L9" s="203">
        <f t="shared" si="1"/>
        <v>2087</v>
      </c>
      <c r="M9" s="203">
        <f t="shared" si="1"/>
        <v>1589</v>
      </c>
      <c r="N9" s="203">
        <f aca="true" t="shared" si="2" ref="N9:N14">SUM(L9:M9)</f>
        <v>3676</v>
      </c>
      <c r="O9" s="215" t="s">
        <v>21</v>
      </c>
    </row>
    <row r="10" spans="2:15" ht="24" customHeight="1">
      <c r="B10" s="328" t="s">
        <v>166</v>
      </c>
      <c r="C10" s="336">
        <v>1</v>
      </c>
      <c r="D10" s="297">
        <v>805</v>
      </c>
      <c r="E10" s="297">
        <v>0</v>
      </c>
      <c r="F10" s="297">
        <f>D10+E10</f>
        <v>805</v>
      </c>
      <c r="G10" s="297">
        <v>1</v>
      </c>
      <c r="H10" s="203">
        <v>103</v>
      </c>
      <c r="I10" s="203">
        <v>0</v>
      </c>
      <c r="J10" s="203">
        <f t="shared" si="0"/>
        <v>103</v>
      </c>
      <c r="K10" s="203">
        <f t="shared" si="1"/>
        <v>2</v>
      </c>
      <c r="L10" s="203">
        <f t="shared" si="1"/>
        <v>908</v>
      </c>
      <c r="M10" s="203">
        <f t="shared" si="1"/>
        <v>0</v>
      </c>
      <c r="N10" s="203">
        <f t="shared" si="2"/>
        <v>908</v>
      </c>
      <c r="O10" s="215" t="s">
        <v>23</v>
      </c>
    </row>
    <row r="11" spans="2:15" ht="24" customHeight="1">
      <c r="B11" s="214" t="s">
        <v>251</v>
      </c>
      <c r="C11" s="336">
        <v>0</v>
      </c>
      <c r="D11" s="297">
        <v>0</v>
      </c>
      <c r="E11" s="297">
        <v>0</v>
      </c>
      <c r="F11" s="297">
        <v>0</v>
      </c>
      <c r="G11" s="297">
        <v>2</v>
      </c>
      <c r="H11" s="203">
        <v>194</v>
      </c>
      <c r="I11" s="203">
        <v>215</v>
      </c>
      <c r="J11" s="203">
        <f t="shared" si="0"/>
        <v>409</v>
      </c>
      <c r="K11" s="203">
        <f t="shared" si="1"/>
        <v>2</v>
      </c>
      <c r="L11" s="203">
        <f t="shared" si="1"/>
        <v>194</v>
      </c>
      <c r="M11" s="203">
        <f t="shared" si="1"/>
        <v>215</v>
      </c>
      <c r="N11" s="203">
        <f t="shared" si="2"/>
        <v>409</v>
      </c>
      <c r="O11" s="215" t="s">
        <v>25</v>
      </c>
    </row>
    <row r="12" spans="2:15" ht="24" customHeight="1">
      <c r="B12" s="214" t="s">
        <v>167</v>
      </c>
      <c r="C12" s="336">
        <v>1</v>
      </c>
      <c r="D12" s="297">
        <v>531</v>
      </c>
      <c r="E12" s="297">
        <v>0</v>
      </c>
      <c r="F12" s="297">
        <f>D12+E12</f>
        <v>531</v>
      </c>
      <c r="G12" s="297">
        <v>1</v>
      </c>
      <c r="H12" s="203">
        <v>210</v>
      </c>
      <c r="I12" s="203">
        <v>0</v>
      </c>
      <c r="J12" s="203">
        <f t="shared" si="0"/>
        <v>210</v>
      </c>
      <c r="K12" s="203">
        <f t="shared" si="1"/>
        <v>2</v>
      </c>
      <c r="L12" s="203">
        <f t="shared" si="1"/>
        <v>741</v>
      </c>
      <c r="M12" s="203">
        <f t="shared" si="1"/>
        <v>0</v>
      </c>
      <c r="N12" s="203">
        <f t="shared" si="2"/>
        <v>741</v>
      </c>
      <c r="O12" s="215" t="s">
        <v>126</v>
      </c>
    </row>
    <row r="13" spans="2:15" ht="24" customHeight="1">
      <c r="B13" s="214" t="s">
        <v>168</v>
      </c>
      <c r="C13" s="336">
        <v>1</v>
      </c>
      <c r="D13" s="297">
        <v>353</v>
      </c>
      <c r="E13" s="297">
        <v>0</v>
      </c>
      <c r="F13" s="297">
        <f>D13+E13</f>
        <v>353</v>
      </c>
      <c r="G13" s="297">
        <v>1</v>
      </c>
      <c r="H13" s="203">
        <v>130</v>
      </c>
      <c r="I13" s="203">
        <v>0</v>
      </c>
      <c r="J13" s="203">
        <f t="shared" si="0"/>
        <v>130</v>
      </c>
      <c r="K13" s="203">
        <f t="shared" si="1"/>
        <v>2</v>
      </c>
      <c r="L13" s="203">
        <f t="shared" si="1"/>
        <v>483</v>
      </c>
      <c r="M13" s="203">
        <f t="shared" si="1"/>
        <v>0</v>
      </c>
      <c r="N13" s="203">
        <f t="shared" si="2"/>
        <v>483</v>
      </c>
      <c r="O13" s="215" t="s">
        <v>128</v>
      </c>
    </row>
    <row r="14" spans="2:15" ht="24" customHeight="1" thickBot="1">
      <c r="B14" s="221" t="s">
        <v>159</v>
      </c>
      <c r="C14" s="337">
        <f>SUM(C9:C13)</f>
        <v>7</v>
      </c>
      <c r="D14" s="319">
        <f>SUM(D9:D13)</f>
        <v>3263</v>
      </c>
      <c r="E14" s="319">
        <f>SUM(E9:E13)</f>
        <v>1254</v>
      </c>
      <c r="F14" s="319">
        <f>SUM(D14:E14)</f>
        <v>4517</v>
      </c>
      <c r="G14" s="319">
        <f>SUM(G9:G13)</f>
        <v>9</v>
      </c>
      <c r="H14" s="319">
        <f>SUM(H9:H13)</f>
        <v>1150</v>
      </c>
      <c r="I14" s="319">
        <f>SUM(I9:I13)</f>
        <v>550</v>
      </c>
      <c r="J14" s="338">
        <f t="shared" si="0"/>
        <v>1700</v>
      </c>
      <c r="K14" s="338">
        <f>SUM(K9:K13)</f>
        <v>16</v>
      </c>
      <c r="L14" s="338">
        <f>D14+H14</f>
        <v>4413</v>
      </c>
      <c r="M14" s="338">
        <f>E14+I14</f>
        <v>1804</v>
      </c>
      <c r="N14" s="338">
        <f t="shared" si="2"/>
        <v>6217</v>
      </c>
      <c r="O14" s="223" t="s">
        <v>0</v>
      </c>
    </row>
    <row r="15" spans="2:15" ht="24" customHeight="1">
      <c r="B15" s="333" t="s">
        <v>169</v>
      </c>
      <c r="C15" s="334"/>
      <c r="D15" s="226"/>
      <c r="E15" s="226"/>
      <c r="F15" s="226"/>
      <c r="G15" s="226"/>
      <c r="H15" s="314"/>
      <c r="I15" s="226"/>
      <c r="J15" s="226"/>
      <c r="K15" s="226"/>
      <c r="L15" s="226"/>
      <c r="M15" s="226"/>
      <c r="N15" s="226"/>
      <c r="O15" s="229" t="s">
        <v>130</v>
      </c>
    </row>
    <row r="16" spans="2:15" ht="24" customHeight="1">
      <c r="B16" s="268" t="s">
        <v>170</v>
      </c>
      <c r="C16" s="335"/>
      <c r="D16" s="267"/>
      <c r="E16" s="267"/>
      <c r="F16" s="294"/>
      <c r="G16" s="294"/>
      <c r="H16" s="294"/>
      <c r="I16" s="294"/>
      <c r="J16" s="294"/>
      <c r="K16" s="294"/>
      <c r="L16" s="294"/>
      <c r="M16" s="294"/>
      <c r="N16" s="294"/>
      <c r="O16" s="266" t="s">
        <v>163</v>
      </c>
    </row>
    <row r="17" spans="2:15" ht="24" customHeight="1">
      <c r="B17" s="497" t="s">
        <v>414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</row>
    <row r="18" spans="2:15" ht="24" customHeight="1">
      <c r="B18" s="498" t="s">
        <v>415</v>
      </c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</row>
    <row r="19" ht="19.5" customHeight="1"/>
    <row r="20" spans="3:6" ht="33" customHeight="1">
      <c r="C20" s="72"/>
      <c r="D20" s="72"/>
      <c r="E20" s="72"/>
      <c r="F20" s="72"/>
    </row>
    <row r="21" ht="15">
      <c r="C21" s="11" t="s">
        <v>269</v>
      </c>
    </row>
    <row r="22" spans="2:3" ht="15">
      <c r="B22" s="99" t="s">
        <v>270</v>
      </c>
      <c r="C22" s="51">
        <f>N9</f>
        <v>3676</v>
      </c>
    </row>
    <row r="23" spans="2:3" ht="15">
      <c r="B23" s="99" t="s">
        <v>265</v>
      </c>
      <c r="C23" s="51">
        <f>N10</f>
        <v>908</v>
      </c>
    </row>
    <row r="24" spans="2:3" ht="15">
      <c r="B24" s="99" t="s">
        <v>267</v>
      </c>
      <c r="C24" s="51">
        <f>N11</f>
        <v>409</v>
      </c>
    </row>
    <row r="25" spans="2:3" ht="15">
      <c r="B25" s="99" t="s">
        <v>268</v>
      </c>
      <c r="C25" s="51">
        <f>N12</f>
        <v>741</v>
      </c>
    </row>
    <row r="26" spans="2:3" ht="15">
      <c r="B26" s="99" t="s">
        <v>266</v>
      </c>
      <c r="C26" s="51">
        <f>N13</f>
        <v>483</v>
      </c>
    </row>
  </sheetData>
  <sheetProtection/>
  <mergeCells count="21">
    <mergeCell ref="K7:K8"/>
    <mergeCell ref="K5:K6"/>
    <mergeCell ref="B2:O2"/>
    <mergeCell ref="B3:O3"/>
    <mergeCell ref="C4:F4"/>
    <mergeCell ref="B4:B8"/>
    <mergeCell ref="B18:O18"/>
    <mergeCell ref="B17:O17"/>
    <mergeCell ref="H6:J6"/>
    <mergeCell ref="H5:J5"/>
    <mergeCell ref="L6:N6"/>
    <mergeCell ref="G4:J4"/>
    <mergeCell ref="C5:C6"/>
    <mergeCell ref="C7:C8"/>
    <mergeCell ref="L5:N5"/>
    <mergeCell ref="O4:O8"/>
    <mergeCell ref="D5:F5"/>
    <mergeCell ref="D6:F6"/>
    <mergeCell ref="K4:N4"/>
    <mergeCell ref="G7:G8"/>
    <mergeCell ref="G5:G6"/>
  </mergeCells>
  <printOptions/>
  <pageMargins left="0.7" right="0.7" top="0.75" bottom="0.75" header="0.3" footer="0.3"/>
  <pageSetup horizontalDpi="600" verticalDpi="600" orientation="portrait" paperSize="9" r:id="rId2"/>
  <ignoredErrors>
    <ignoredError sqref="J11:J14 F11:F15 F10 J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46"/>
  <sheetViews>
    <sheetView rightToLeft="1" zoomScaleSheetLayoutView="100" zoomScalePageLayoutView="0" workbookViewId="0" topLeftCell="A25">
      <selection activeCell="N12" sqref="N12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3" customWidth="1"/>
    <col min="4" max="10" width="12.7109375" style="1" customWidth="1"/>
    <col min="11" max="11" width="6.7109375" style="3" customWidth="1"/>
    <col min="12" max="12" width="23.8515625" style="1" customWidth="1"/>
    <col min="13" max="13" width="9.140625" style="30" customWidth="1"/>
    <col min="14" max="14" width="35.28125" style="1" customWidth="1"/>
    <col min="15" max="15" width="9.140625" style="1" customWidth="1"/>
    <col min="16" max="16" width="11.57421875" style="1" customWidth="1"/>
    <col min="17" max="16384" width="9.140625" style="1" customWidth="1"/>
  </cols>
  <sheetData>
    <row r="1" spans="2:12" ht="39.75" customHeight="1">
      <c r="B1" s="269"/>
      <c r="C1" s="282"/>
      <c r="D1" s="269"/>
      <c r="E1" s="269"/>
      <c r="F1" s="269"/>
      <c r="G1" s="269"/>
      <c r="H1" s="269"/>
      <c r="I1" s="269"/>
      <c r="J1" s="269"/>
      <c r="K1" s="282"/>
      <c r="L1" s="269"/>
    </row>
    <row r="2" spans="2:14" ht="24" customHeight="1">
      <c r="B2" s="487" t="s">
        <v>416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N2" s="141"/>
    </row>
    <row r="3" spans="2:17" ht="24" customHeight="1">
      <c r="B3" s="488" t="s">
        <v>389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N3" s="129"/>
      <c r="Q3" s="55"/>
    </row>
    <row r="4" spans="2:17" ht="24" customHeight="1">
      <c r="B4" s="429" t="s">
        <v>417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N4" s="129"/>
      <c r="Q4" s="55"/>
    </row>
    <row r="5" spans="2:12" ht="24" customHeight="1">
      <c r="B5" s="517" t="s">
        <v>74</v>
      </c>
      <c r="C5" s="518"/>
      <c r="D5" s="307" t="s">
        <v>136</v>
      </c>
      <c r="E5" s="307" t="s">
        <v>171</v>
      </c>
      <c r="F5" s="307" t="s">
        <v>470</v>
      </c>
      <c r="G5" s="307" t="s">
        <v>251</v>
      </c>
      <c r="H5" s="351" t="s">
        <v>75</v>
      </c>
      <c r="I5" s="307" t="s">
        <v>76</v>
      </c>
      <c r="J5" s="307" t="s">
        <v>20</v>
      </c>
      <c r="K5" s="452" t="s">
        <v>78</v>
      </c>
      <c r="L5" s="519"/>
    </row>
    <row r="6" spans="2:14" ht="24" customHeight="1">
      <c r="B6" s="517"/>
      <c r="C6" s="518"/>
      <c r="D6" s="308" t="s">
        <v>21</v>
      </c>
      <c r="E6" s="352" t="s">
        <v>23</v>
      </c>
      <c r="F6" s="352" t="s">
        <v>24</v>
      </c>
      <c r="G6" s="352" t="s">
        <v>25</v>
      </c>
      <c r="H6" s="308" t="s">
        <v>132</v>
      </c>
      <c r="I6" s="352" t="s">
        <v>128</v>
      </c>
      <c r="J6" s="352" t="s">
        <v>0</v>
      </c>
      <c r="K6" s="452"/>
      <c r="L6" s="519"/>
      <c r="N6" s="1" t="s">
        <v>1</v>
      </c>
    </row>
    <row r="7" spans="2:12" ht="24" customHeight="1">
      <c r="B7" s="515" t="s">
        <v>328</v>
      </c>
      <c r="C7" s="515"/>
      <c r="D7" s="346"/>
      <c r="E7" s="346"/>
      <c r="F7" s="345"/>
      <c r="G7" s="347"/>
      <c r="H7" s="347"/>
      <c r="I7" s="347"/>
      <c r="J7" s="516" t="s">
        <v>150</v>
      </c>
      <c r="K7" s="516"/>
      <c r="L7" s="516"/>
    </row>
    <row r="8" spans="2:12" ht="24" customHeight="1">
      <c r="B8" s="520" t="s">
        <v>79</v>
      </c>
      <c r="C8" s="520"/>
      <c r="D8" s="329">
        <v>4</v>
      </c>
      <c r="E8" s="329">
        <v>1</v>
      </c>
      <c r="F8" s="329">
        <v>0</v>
      </c>
      <c r="G8" s="329">
        <v>0</v>
      </c>
      <c r="H8" s="329">
        <v>1</v>
      </c>
      <c r="I8" s="329">
        <v>1</v>
      </c>
      <c r="J8" s="330">
        <f>SUM(D8:I8)</f>
        <v>7</v>
      </c>
      <c r="K8" s="513" t="s">
        <v>10</v>
      </c>
      <c r="L8" s="513"/>
    </row>
    <row r="9" spans="2:16" ht="24" customHeight="1">
      <c r="B9" s="510" t="s">
        <v>80</v>
      </c>
      <c r="C9" s="349" t="s">
        <v>37</v>
      </c>
      <c r="D9" s="329">
        <v>109</v>
      </c>
      <c r="E9" s="329">
        <v>46</v>
      </c>
      <c r="F9" s="329">
        <v>0</v>
      </c>
      <c r="G9" s="329">
        <v>0</v>
      </c>
      <c r="H9" s="329">
        <v>44</v>
      </c>
      <c r="I9" s="329">
        <v>30</v>
      </c>
      <c r="J9" s="330">
        <f>SUM(D9:I9)</f>
        <v>229</v>
      </c>
      <c r="K9" s="258" t="s">
        <v>6</v>
      </c>
      <c r="L9" s="514" t="s">
        <v>81</v>
      </c>
      <c r="O9" s="1" t="s">
        <v>1</v>
      </c>
      <c r="P9" s="1" t="s">
        <v>1</v>
      </c>
    </row>
    <row r="10" spans="2:12" ht="24" customHeight="1">
      <c r="B10" s="510"/>
      <c r="C10" s="349" t="s">
        <v>38</v>
      </c>
      <c r="D10" s="329">
        <v>145</v>
      </c>
      <c r="E10" s="329">
        <v>25</v>
      </c>
      <c r="F10" s="329">
        <v>0</v>
      </c>
      <c r="G10" s="329">
        <v>0</v>
      </c>
      <c r="H10" s="329">
        <v>12</v>
      </c>
      <c r="I10" s="329">
        <v>8</v>
      </c>
      <c r="J10" s="330">
        <f>SUM(D10:I10)</f>
        <v>190</v>
      </c>
      <c r="K10" s="258" t="s">
        <v>9</v>
      </c>
      <c r="L10" s="514"/>
    </row>
    <row r="11" spans="2:15" ht="24" customHeight="1">
      <c r="B11" s="510"/>
      <c r="C11" s="349" t="s">
        <v>39</v>
      </c>
      <c r="D11" s="330">
        <f aca="true" t="shared" si="0" ref="D11:J11">SUM(D9:D10)</f>
        <v>254</v>
      </c>
      <c r="E11" s="330">
        <f t="shared" si="0"/>
        <v>71</v>
      </c>
      <c r="F11" s="330">
        <f>SUM(F9:F10)</f>
        <v>0</v>
      </c>
      <c r="G11" s="330">
        <f>SUM(G9:G10)</f>
        <v>0</v>
      </c>
      <c r="H11" s="330">
        <f t="shared" si="0"/>
        <v>56</v>
      </c>
      <c r="I11" s="330">
        <f t="shared" si="0"/>
        <v>38</v>
      </c>
      <c r="J11" s="330">
        <f t="shared" si="0"/>
        <v>419</v>
      </c>
      <c r="K11" s="258" t="s">
        <v>14</v>
      </c>
      <c r="L11" s="514"/>
      <c r="M11" s="30" t="s">
        <v>1</v>
      </c>
      <c r="N11" s="1" t="s">
        <v>1</v>
      </c>
      <c r="O11" s="35"/>
    </row>
    <row r="12" spans="2:15" ht="24" customHeight="1">
      <c r="B12" s="510" t="s">
        <v>148</v>
      </c>
      <c r="C12" s="349" t="s">
        <v>37</v>
      </c>
      <c r="D12" s="329">
        <v>34</v>
      </c>
      <c r="E12" s="329">
        <v>14</v>
      </c>
      <c r="F12" s="329">
        <v>0</v>
      </c>
      <c r="G12" s="329">
        <v>0</v>
      </c>
      <c r="H12" s="329">
        <v>8</v>
      </c>
      <c r="I12" s="329">
        <v>10</v>
      </c>
      <c r="J12" s="330">
        <f>SUM(D12:I12)</f>
        <v>66</v>
      </c>
      <c r="K12" s="258" t="s">
        <v>6</v>
      </c>
      <c r="L12" s="434" t="s">
        <v>149</v>
      </c>
      <c r="O12" s="35"/>
    </row>
    <row r="13" spans="2:12" ht="24" customHeight="1">
      <c r="B13" s="510"/>
      <c r="C13" s="349" t="s">
        <v>38</v>
      </c>
      <c r="D13" s="329">
        <v>49</v>
      </c>
      <c r="E13" s="329">
        <v>12</v>
      </c>
      <c r="F13" s="329">
        <v>0</v>
      </c>
      <c r="G13" s="329">
        <v>0</v>
      </c>
      <c r="H13" s="329">
        <v>9</v>
      </c>
      <c r="I13" s="329">
        <v>10</v>
      </c>
      <c r="J13" s="330">
        <f>SUM(D13:I13)</f>
        <v>80</v>
      </c>
      <c r="K13" s="258" t="s">
        <v>9</v>
      </c>
      <c r="L13" s="434"/>
    </row>
    <row r="14" spans="2:12" ht="24" customHeight="1" thickBot="1">
      <c r="B14" s="511"/>
      <c r="C14" s="353" t="s">
        <v>39</v>
      </c>
      <c r="D14" s="354">
        <f aca="true" t="shared" si="1" ref="D14:J14">SUM(D12:D13)</f>
        <v>83</v>
      </c>
      <c r="E14" s="354">
        <f t="shared" si="1"/>
        <v>26</v>
      </c>
      <c r="F14" s="354">
        <f>SUM(F12:F13)</f>
        <v>0</v>
      </c>
      <c r="G14" s="354">
        <f>SUM(G12:G13)</f>
        <v>0</v>
      </c>
      <c r="H14" s="354">
        <f t="shared" si="1"/>
        <v>17</v>
      </c>
      <c r="I14" s="354">
        <f t="shared" si="1"/>
        <v>20</v>
      </c>
      <c r="J14" s="354">
        <f t="shared" si="1"/>
        <v>146</v>
      </c>
      <c r="K14" s="355" t="s">
        <v>14</v>
      </c>
      <c r="L14" s="512"/>
    </row>
    <row r="15" spans="2:12" ht="24" customHeight="1">
      <c r="B15" s="350" t="s">
        <v>252</v>
      </c>
      <c r="C15" s="350"/>
      <c r="D15" s="350"/>
      <c r="E15" s="350"/>
      <c r="F15" s="348"/>
      <c r="G15" s="348"/>
      <c r="H15" s="71"/>
      <c r="I15" s="350"/>
      <c r="J15" s="350"/>
      <c r="K15" s="350"/>
      <c r="L15" s="350" t="s">
        <v>151</v>
      </c>
    </row>
    <row r="16" spans="2:15" ht="24" customHeight="1">
      <c r="B16" s="439" t="s">
        <v>79</v>
      </c>
      <c r="C16" s="439"/>
      <c r="D16" s="26">
        <v>4</v>
      </c>
      <c r="E16" s="26">
        <v>1</v>
      </c>
      <c r="F16" s="26">
        <v>0</v>
      </c>
      <c r="G16" s="36">
        <v>2</v>
      </c>
      <c r="H16" s="36">
        <v>1</v>
      </c>
      <c r="I16" s="36">
        <v>1</v>
      </c>
      <c r="J16" s="261">
        <f>SUM(D16:I16)</f>
        <v>9</v>
      </c>
      <c r="K16" s="431" t="s">
        <v>10</v>
      </c>
      <c r="L16" s="431"/>
      <c r="N16" s="5"/>
      <c r="O16" s="35"/>
    </row>
    <row r="17" spans="2:16" ht="24" customHeight="1">
      <c r="B17" s="446" t="s">
        <v>80</v>
      </c>
      <c r="C17" s="29" t="s">
        <v>37</v>
      </c>
      <c r="D17" s="342">
        <v>44</v>
      </c>
      <c r="E17" s="342">
        <v>5</v>
      </c>
      <c r="F17" s="342">
        <v>0</v>
      </c>
      <c r="G17" s="342">
        <v>9</v>
      </c>
      <c r="H17" s="342">
        <v>9</v>
      </c>
      <c r="I17" s="342">
        <v>11</v>
      </c>
      <c r="J17" s="343">
        <f>SUM(D17:I17)</f>
        <v>78</v>
      </c>
      <c r="K17" s="27" t="s">
        <v>6</v>
      </c>
      <c r="L17" s="514" t="s">
        <v>81</v>
      </c>
      <c r="O17" s="82"/>
      <c r="P17" s="1" t="s">
        <v>1</v>
      </c>
    </row>
    <row r="18" spans="2:12" ht="24" customHeight="1">
      <c r="B18" s="446"/>
      <c r="C18" s="29" t="s">
        <v>38</v>
      </c>
      <c r="D18" s="342">
        <v>33</v>
      </c>
      <c r="E18" s="342">
        <v>2</v>
      </c>
      <c r="F18" s="342">
        <v>0</v>
      </c>
      <c r="G18" s="342">
        <v>18</v>
      </c>
      <c r="H18" s="342">
        <v>5</v>
      </c>
      <c r="I18" s="342">
        <v>1</v>
      </c>
      <c r="J18" s="343">
        <f>SUM(D18:I18)</f>
        <v>59</v>
      </c>
      <c r="K18" s="27" t="s">
        <v>9</v>
      </c>
      <c r="L18" s="514"/>
    </row>
    <row r="19" spans="2:12" ht="24" customHeight="1">
      <c r="B19" s="446"/>
      <c r="C19" s="29" t="s">
        <v>39</v>
      </c>
      <c r="D19" s="344">
        <f aca="true" t="shared" si="2" ref="D19:J19">SUM(D17:D18)</f>
        <v>77</v>
      </c>
      <c r="E19" s="344">
        <f t="shared" si="2"/>
        <v>7</v>
      </c>
      <c r="F19" s="344">
        <f>SUM(F17:F18)</f>
        <v>0</v>
      </c>
      <c r="G19" s="344">
        <f>SUM(G17:G18)</f>
        <v>27</v>
      </c>
      <c r="H19" s="344">
        <f t="shared" si="2"/>
        <v>14</v>
      </c>
      <c r="I19" s="344">
        <f t="shared" si="2"/>
        <v>12</v>
      </c>
      <c r="J19" s="343">
        <f t="shared" si="2"/>
        <v>137</v>
      </c>
      <c r="K19" s="27" t="s">
        <v>14</v>
      </c>
      <c r="L19" s="514"/>
    </row>
    <row r="20" spans="2:14" ht="24" customHeight="1">
      <c r="B20" s="510" t="s">
        <v>148</v>
      </c>
      <c r="C20" s="29" t="s">
        <v>37</v>
      </c>
      <c r="D20" s="342">
        <v>24</v>
      </c>
      <c r="E20" s="342">
        <v>3</v>
      </c>
      <c r="F20" s="342">
        <v>0</v>
      </c>
      <c r="G20" s="342">
        <v>15</v>
      </c>
      <c r="H20" s="342">
        <v>25</v>
      </c>
      <c r="I20" s="342">
        <v>17</v>
      </c>
      <c r="J20" s="343">
        <f>SUM(D20:I20)</f>
        <v>84</v>
      </c>
      <c r="K20" s="27" t="s">
        <v>6</v>
      </c>
      <c r="L20" s="434" t="s">
        <v>149</v>
      </c>
      <c r="N20" s="35"/>
    </row>
    <row r="21" spans="2:14" ht="24" customHeight="1">
      <c r="B21" s="510"/>
      <c r="C21" s="29" t="s">
        <v>38</v>
      </c>
      <c r="D21" s="342">
        <v>10</v>
      </c>
      <c r="E21" s="342">
        <v>0</v>
      </c>
      <c r="F21" s="342">
        <v>0</v>
      </c>
      <c r="G21" s="342">
        <v>12</v>
      </c>
      <c r="H21" s="342">
        <v>24</v>
      </c>
      <c r="I21" s="342">
        <v>7</v>
      </c>
      <c r="J21" s="343">
        <f>SUM(D21:I21)</f>
        <v>53</v>
      </c>
      <c r="K21" s="27" t="s">
        <v>9</v>
      </c>
      <c r="L21" s="434"/>
      <c r="N21" s="35"/>
    </row>
    <row r="22" spans="2:14" ht="24" customHeight="1" thickBot="1">
      <c r="B22" s="511"/>
      <c r="C22" s="277" t="s">
        <v>39</v>
      </c>
      <c r="D22" s="356">
        <f aca="true" t="shared" si="3" ref="D22:J22">SUM(D20:D21)</f>
        <v>34</v>
      </c>
      <c r="E22" s="356">
        <f t="shared" si="3"/>
        <v>3</v>
      </c>
      <c r="F22" s="356">
        <f>SUM(F20:F21)</f>
        <v>0</v>
      </c>
      <c r="G22" s="356">
        <f>SUM(G20:G21)</f>
        <v>27</v>
      </c>
      <c r="H22" s="356">
        <f t="shared" si="3"/>
        <v>49</v>
      </c>
      <c r="I22" s="356">
        <f t="shared" si="3"/>
        <v>24</v>
      </c>
      <c r="J22" s="357">
        <f t="shared" si="3"/>
        <v>137</v>
      </c>
      <c r="K22" s="278" t="s">
        <v>14</v>
      </c>
      <c r="L22" s="512"/>
      <c r="N22" s="35"/>
    </row>
    <row r="23" spans="2:13" s="5" customFormat="1" ht="24" customHeight="1">
      <c r="B23" s="210" t="s">
        <v>129</v>
      </c>
      <c r="C23" s="358"/>
      <c r="D23" s="294"/>
      <c r="E23" s="294"/>
      <c r="F23" s="294"/>
      <c r="G23" s="359"/>
      <c r="H23" s="266"/>
      <c r="I23" s="359"/>
      <c r="J23" s="359"/>
      <c r="K23" s="360"/>
      <c r="L23" s="266" t="s">
        <v>196</v>
      </c>
      <c r="M23" s="30"/>
    </row>
    <row r="24" spans="2:18" ht="24" customHeight="1">
      <c r="B24" s="427" t="s">
        <v>418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11"/>
      <c r="N24" s="43"/>
      <c r="O24" s="43"/>
      <c r="P24" s="43"/>
      <c r="Q24" s="43"/>
      <c r="R24" s="43"/>
    </row>
    <row r="25" spans="2:18" ht="24" customHeight="1">
      <c r="B25" s="429" t="s">
        <v>419</v>
      </c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11"/>
      <c r="N25" s="43"/>
      <c r="O25" s="43"/>
      <c r="P25" s="43"/>
      <c r="Q25" s="43"/>
      <c r="R25" s="43"/>
    </row>
    <row r="26" spans="2:18" ht="19.5" customHeight="1">
      <c r="B26" s="98"/>
      <c r="C26" s="189"/>
      <c r="D26" s="98"/>
      <c r="E26" s="98"/>
      <c r="F26" s="98"/>
      <c r="G26" s="98"/>
      <c r="H26" s="98"/>
      <c r="I26" s="98"/>
      <c r="J26" s="98"/>
      <c r="K26" s="189"/>
      <c r="L26" s="98"/>
      <c r="M26" s="11"/>
      <c r="N26" s="43"/>
      <c r="O26" s="43"/>
      <c r="P26" s="43"/>
      <c r="Q26" s="43"/>
      <c r="R26" s="43"/>
    </row>
    <row r="27" spans="2:18" ht="40.5" customHeight="1">
      <c r="B27" s="68"/>
      <c r="C27" s="68" t="s">
        <v>472</v>
      </c>
      <c r="D27" s="186" t="s">
        <v>473</v>
      </c>
      <c r="E27" s="68"/>
      <c r="F27" s="96"/>
      <c r="G27" s="44"/>
      <c r="H27" s="69"/>
      <c r="I27" s="44"/>
      <c r="J27" s="50"/>
      <c r="K27" s="341"/>
      <c r="L27" s="70"/>
      <c r="M27" s="11"/>
      <c r="N27" s="43"/>
      <c r="O27" s="43"/>
      <c r="P27" s="43"/>
      <c r="Q27" s="43"/>
      <c r="R27" s="43"/>
    </row>
    <row r="28" spans="2:12" ht="25.5">
      <c r="B28" s="105" t="s">
        <v>471</v>
      </c>
      <c r="C28" s="339">
        <v>77</v>
      </c>
      <c r="D28" s="71">
        <v>34</v>
      </c>
      <c r="E28" s="71"/>
      <c r="G28" s="71"/>
      <c r="H28" s="71"/>
      <c r="I28" s="71"/>
      <c r="J28" s="71"/>
      <c r="K28" s="339"/>
      <c r="L28" s="71"/>
    </row>
    <row r="29" spans="2:12" ht="15.75">
      <c r="B29" s="105" t="s">
        <v>475</v>
      </c>
      <c r="C29" s="339">
        <v>7</v>
      </c>
      <c r="D29" s="71">
        <v>3</v>
      </c>
      <c r="E29" s="71"/>
      <c r="G29" s="71"/>
      <c r="H29" s="71"/>
      <c r="I29" s="71"/>
      <c r="J29" s="71"/>
      <c r="K29" s="339"/>
      <c r="L29" s="71"/>
    </row>
    <row r="30" spans="2:12" ht="16.5" thickBot="1">
      <c r="B30" s="106" t="s">
        <v>476</v>
      </c>
      <c r="C30" s="340">
        <v>27</v>
      </c>
      <c r="D30" s="44">
        <v>27</v>
      </c>
      <c r="E30" s="44"/>
      <c r="G30" s="44"/>
      <c r="H30" s="44"/>
      <c r="I30" s="44"/>
      <c r="J30" s="71"/>
      <c r="K30" s="339"/>
      <c r="L30" s="71"/>
    </row>
    <row r="31" spans="2:14" ht="25.5">
      <c r="B31" s="105" t="s">
        <v>474</v>
      </c>
      <c r="C31" s="165">
        <v>14</v>
      </c>
      <c r="D31" s="97">
        <v>49</v>
      </c>
      <c r="E31" s="97"/>
      <c r="G31" s="71"/>
      <c r="H31" s="71"/>
      <c r="I31" s="71"/>
      <c r="J31" s="71"/>
      <c r="K31" s="339"/>
      <c r="L31" s="71"/>
      <c r="N31" s="10"/>
    </row>
    <row r="32" spans="2:12" ht="16.5" thickBot="1">
      <c r="B32" s="106" t="s">
        <v>477</v>
      </c>
      <c r="C32" s="340">
        <v>12</v>
      </c>
      <c r="D32" s="44">
        <v>24</v>
      </c>
      <c r="E32" s="44"/>
      <c r="G32" s="44"/>
      <c r="H32" s="44"/>
      <c r="I32" s="44"/>
      <c r="J32" s="71"/>
      <c r="K32" s="339"/>
      <c r="L32" s="71"/>
    </row>
    <row r="33" spans="2:14" ht="15.75">
      <c r="B33" s="71"/>
      <c r="C33" s="339"/>
      <c r="E33" s="71"/>
      <c r="G33" s="71"/>
      <c r="H33" s="71"/>
      <c r="I33" s="71"/>
      <c r="J33" s="71"/>
      <c r="K33" s="339"/>
      <c r="L33" s="71"/>
      <c r="N33" s="5"/>
    </row>
    <row r="34" spans="2:12" ht="15.75">
      <c r="B34" s="71"/>
      <c r="C34" s="339"/>
      <c r="E34" s="71"/>
      <c r="G34" s="71"/>
      <c r="H34" s="71"/>
      <c r="I34" s="71"/>
      <c r="J34" s="71"/>
      <c r="K34" s="339"/>
      <c r="L34" s="71"/>
    </row>
    <row r="35" spans="2:12" ht="15.75">
      <c r="B35" s="71"/>
      <c r="C35" s="339"/>
      <c r="E35" s="71"/>
      <c r="G35" s="71"/>
      <c r="H35" s="71"/>
      <c r="I35" s="71"/>
      <c r="J35" s="71"/>
      <c r="K35" s="339"/>
      <c r="L35" s="71"/>
    </row>
    <row r="36" spans="2:12" ht="15.75">
      <c r="B36" s="71"/>
      <c r="C36" s="339"/>
      <c r="E36" s="71"/>
      <c r="G36" s="71"/>
      <c r="H36" s="71"/>
      <c r="I36" s="71"/>
      <c r="J36" s="71"/>
      <c r="K36" s="339"/>
      <c r="L36" s="71"/>
    </row>
    <row r="37" spans="2:13" ht="12.75">
      <c r="B37" s="71"/>
      <c r="C37" s="339"/>
      <c r="E37" s="71"/>
      <c r="G37" s="71"/>
      <c r="H37" s="71"/>
      <c r="I37" s="71"/>
      <c r="J37" s="71"/>
      <c r="K37" s="339"/>
      <c r="L37" s="71"/>
      <c r="M37" s="1"/>
    </row>
    <row r="38" spans="2:13" ht="23.25" customHeight="1">
      <c r="B38" s="71"/>
      <c r="C38" s="339"/>
      <c r="E38" s="71"/>
      <c r="G38" s="71"/>
      <c r="H38" s="71"/>
      <c r="I38" s="71"/>
      <c r="J38" s="71"/>
      <c r="K38" s="339"/>
      <c r="L38" s="71"/>
      <c r="M38" s="1"/>
    </row>
    <row r="39" spans="2:13" ht="15.75" customHeight="1">
      <c r="B39" s="71"/>
      <c r="C39" s="339"/>
      <c r="E39" s="71"/>
      <c r="G39" s="71"/>
      <c r="H39" s="71"/>
      <c r="I39" s="71"/>
      <c r="J39" s="71"/>
      <c r="K39" s="339"/>
      <c r="L39" s="71"/>
      <c r="M39" s="1"/>
    </row>
    <row r="40" spans="2:13" ht="15.75" customHeight="1">
      <c r="B40" s="71"/>
      <c r="C40" s="339"/>
      <c r="D40" s="71"/>
      <c r="E40" s="71"/>
      <c r="F40" s="71"/>
      <c r="G40" s="71"/>
      <c r="H40" s="71"/>
      <c r="I40" s="71"/>
      <c r="J40" s="71"/>
      <c r="K40" s="339"/>
      <c r="L40" s="71"/>
      <c r="M40" s="1"/>
    </row>
    <row r="41" spans="2:13" ht="15.75" customHeight="1">
      <c r="B41" s="71"/>
      <c r="C41" s="339"/>
      <c r="D41" s="71"/>
      <c r="E41" s="71"/>
      <c r="F41" s="71"/>
      <c r="G41" s="71"/>
      <c r="H41" s="71"/>
      <c r="I41" s="71"/>
      <c r="J41" s="71"/>
      <c r="K41" s="339"/>
      <c r="L41" s="71"/>
      <c r="M41" s="1"/>
    </row>
    <row r="42" ht="15.75" customHeight="1">
      <c r="M42" s="1"/>
    </row>
    <row r="43" ht="15.75" customHeight="1">
      <c r="M43" s="1"/>
    </row>
    <row r="44" ht="15.75" customHeight="1">
      <c r="M44" s="1"/>
    </row>
    <row r="45" ht="15.75" customHeight="1">
      <c r="M45" s="1"/>
    </row>
    <row r="46" ht="15.75" customHeight="1">
      <c r="M46" s="1"/>
    </row>
  </sheetData>
  <sheetProtection/>
  <mergeCells count="21">
    <mergeCell ref="B24:L24"/>
    <mergeCell ref="B25:L25"/>
    <mergeCell ref="B9:B11"/>
    <mergeCell ref="L12:L14"/>
    <mergeCell ref="B2:L2"/>
    <mergeCell ref="B3:L3"/>
    <mergeCell ref="B5:C6"/>
    <mergeCell ref="K5:L6"/>
    <mergeCell ref="B4:L4"/>
    <mergeCell ref="L17:L19"/>
    <mergeCell ref="B8:C8"/>
    <mergeCell ref="B20:B22"/>
    <mergeCell ref="L20:L22"/>
    <mergeCell ref="K8:L8"/>
    <mergeCell ref="B16:C16"/>
    <mergeCell ref="L9:L11"/>
    <mergeCell ref="B7:C7"/>
    <mergeCell ref="J7:L7"/>
    <mergeCell ref="B12:B14"/>
    <mergeCell ref="K16:L16"/>
    <mergeCell ref="B17:B19"/>
  </mergeCells>
  <printOptions horizontalCentered="1" verticalCentered="1"/>
  <pageMargins left="0.551181102362205" right="0.551181102362205" top="0.984251968503937" bottom="0.984251968503937" header="0.511811023622047" footer="0.511811023622047"/>
  <pageSetup horizontalDpi="300" verticalDpi="300" orientation="portrait" paperSize="9" scale="76" r:id="rId2"/>
  <ignoredErrors>
    <ignoredError sqref="J11 H11:I11 D11 E11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36"/>
  <sheetViews>
    <sheetView rightToLeft="1" zoomScaleSheetLayoutView="80" zoomScalePageLayoutView="0" workbookViewId="0" topLeftCell="A10">
      <selection activeCell="M1" sqref="M1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5.00390625" style="3" customWidth="1"/>
    <col min="4" max="11" width="12.7109375" style="1" customWidth="1"/>
    <col min="12" max="12" width="5.00390625" style="3" customWidth="1"/>
    <col min="13" max="13" width="23.8515625" style="1" customWidth="1"/>
    <col min="14" max="16384" width="9.140625" style="1" customWidth="1"/>
  </cols>
  <sheetData>
    <row r="1" spans="2:13" ht="39.75" customHeight="1">
      <c r="B1" s="269"/>
      <c r="C1" s="282"/>
      <c r="D1" s="269"/>
      <c r="E1" s="269"/>
      <c r="F1" s="269"/>
      <c r="G1" s="269"/>
      <c r="H1" s="269"/>
      <c r="I1" s="269"/>
      <c r="J1" s="269"/>
      <c r="K1" s="269"/>
      <c r="L1" s="282"/>
      <c r="M1" s="269"/>
    </row>
    <row r="2" spans="2:17" ht="24" customHeight="1">
      <c r="B2" s="487" t="s">
        <v>437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17"/>
      <c r="O2" s="17"/>
      <c r="P2" s="17"/>
      <c r="Q2" s="17"/>
    </row>
    <row r="3" spans="2:17" s="3" customFormat="1" ht="24" customHeight="1">
      <c r="B3" s="488" t="s">
        <v>438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8"/>
      <c r="O3" s="8"/>
      <c r="P3" s="8"/>
      <c r="Q3" s="8"/>
    </row>
    <row r="4" spans="2:17" s="3" customFormat="1" ht="24" customHeight="1">
      <c r="B4" s="429" t="s">
        <v>261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8"/>
      <c r="O4" s="8"/>
      <c r="P4" s="8"/>
      <c r="Q4" s="8"/>
    </row>
    <row r="5" spans="2:16" ht="24" customHeight="1">
      <c r="B5" s="432" t="s">
        <v>491</v>
      </c>
      <c r="C5" s="433"/>
      <c r="D5" s="452" t="s">
        <v>173</v>
      </c>
      <c r="E5" s="530"/>
      <c r="F5" s="452" t="s">
        <v>174</v>
      </c>
      <c r="G5" s="530"/>
      <c r="H5" s="452" t="s">
        <v>492</v>
      </c>
      <c r="I5" s="530"/>
      <c r="J5" s="452" t="s">
        <v>493</v>
      </c>
      <c r="K5" s="530"/>
      <c r="L5" s="441" t="s">
        <v>494</v>
      </c>
      <c r="M5" s="442"/>
      <c r="P5" s="1" t="s">
        <v>1</v>
      </c>
    </row>
    <row r="6" spans="2:13" ht="24" customHeight="1">
      <c r="B6" s="432"/>
      <c r="C6" s="433"/>
      <c r="D6" s="365" t="s">
        <v>46</v>
      </c>
      <c r="E6" s="365" t="s">
        <v>47</v>
      </c>
      <c r="F6" s="365" t="s">
        <v>46</v>
      </c>
      <c r="G6" s="365" t="s">
        <v>47</v>
      </c>
      <c r="H6" s="365" t="s">
        <v>46</v>
      </c>
      <c r="I6" s="365" t="s">
        <v>47</v>
      </c>
      <c r="J6" s="365" t="s">
        <v>46</v>
      </c>
      <c r="K6" s="365" t="s">
        <v>47</v>
      </c>
      <c r="L6" s="441"/>
      <c r="M6" s="442"/>
    </row>
    <row r="7" spans="2:13" ht="24" customHeight="1">
      <c r="B7" s="435" t="s">
        <v>40</v>
      </c>
      <c r="C7" s="436"/>
      <c r="D7" s="364" t="s">
        <v>48</v>
      </c>
      <c r="E7" s="364" t="s">
        <v>49</v>
      </c>
      <c r="F7" s="364" t="s">
        <v>48</v>
      </c>
      <c r="G7" s="364" t="s">
        <v>49</v>
      </c>
      <c r="H7" s="364" t="s">
        <v>48</v>
      </c>
      <c r="I7" s="364" t="s">
        <v>49</v>
      </c>
      <c r="J7" s="364" t="s">
        <v>48</v>
      </c>
      <c r="K7" s="364" t="s">
        <v>49</v>
      </c>
      <c r="L7" s="437" t="s">
        <v>41</v>
      </c>
      <c r="M7" s="529" t="s">
        <v>41</v>
      </c>
    </row>
    <row r="8" spans="2:18" ht="24" customHeight="1">
      <c r="B8" s="528" t="s">
        <v>42</v>
      </c>
      <c r="C8" s="29" t="s">
        <v>37</v>
      </c>
      <c r="D8" s="271">
        <v>2338</v>
      </c>
      <c r="E8" s="271">
        <v>39</v>
      </c>
      <c r="F8" s="271">
        <v>2989</v>
      </c>
      <c r="G8" s="271">
        <v>6</v>
      </c>
      <c r="H8" s="271">
        <v>1189</v>
      </c>
      <c r="I8" s="271">
        <v>0</v>
      </c>
      <c r="J8" s="271">
        <v>1254</v>
      </c>
      <c r="K8" s="271">
        <v>1</v>
      </c>
      <c r="L8" s="27" t="s">
        <v>6</v>
      </c>
      <c r="M8" s="524" t="s">
        <v>117</v>
      </c>
      <c r="Q8" s="2"/>
      <c r="R8" s="2"/>
    </row>
    <row r="9" spans="2:18" ht="24" customHeight="1">
      <c r="B9" s="528"/>
      <c r="C9" s="29" t="s">
        <v>38</v>
      </c>
      <c r="D9" s="271">
        <v>2712</v>
      </c>
      <c r="E9" s="271">
        <v>10</v>
      </c>
      <c r="F9" s="271">
        <v>2892</v>
      </c>
      <c r="G9" s="271">
        <v>226</v>
      </c>
      <c r="H9" s="271">
        <v>1183</v>
      </c>
      <c r="I9" s="271">
        <v>0</v>
      </c>
      <c r="J9" s="271">
        <v>991</v>
      </c>
      <c r="K9" s="271">
        <v>1</v>
      </c>
      <c r="L9" s="27" t="s">
        <v>9</v>
      </c>
      <c r="M9" s="524"/>
      <c r="Q9" s="2"/>
      <c r="R9" s="2"/>
    </row>
    <row r="10" spans="2:18" ht="24" customHeight="1">
      <c r="B10" s="528"/>
      <c r="C10" s="29" t="s">
        <v>39</v>
      </c>
      <c r="D10" s="271">
        <f aca="true" t="shared" si="0" ref="D10:K10">SUM(D8:D9)</f>
        <v>5050</v>
      </c>
      <c r="E10" s="271">
        <f t="shared" si="0"/>
        <v>49</v>
      </c>
      <c r="F10" s="271">
        <f t="shared" si="0"/>
        <v>5881</v>
      </c>
      <c r="G10" s="271">
        <f t="shared" si="0"/>
        <v>232</v>
      </c>
      <c r="H10" s="271">
        <f t="shared" si="0"/>
        <v>2372</v>
      </c>
      <c r="I10" s="271">
        <f t="shared" si="0"/>
        <v>0</v>
      </c>
      <c r="J10" s="271">
        <f t="shared" si="0"/>
        <v>2245</v>
      </c>
      <c r="K10" s="271">
        <f t="shared" si="0"/>
        <v>2</v>
      </c>
      <c r="L10" s="27" t="s">
        <v>14</v>
      </c>
      <c r="M10" s="524"/>
      <c r="Q10" s="2"/>
      <c r="R10" s="2"/>
    </row>
    <row r="11" spans="2:18" ht="24" customHeight="1">
      <c r="B11" s="528" t="s">
        <v>43</v>
      </c>
      <c r="C11" s="29" t="s">
        <v>37</v>
      </c>
      <c r="D11" s="271">
        <v>703</v>
      </c>
      <c r="E11" s="271">
        <v>45</v>
      </c>
      <c r="F11" s="271">
        <v>779</v>
      </c>
      <c r="G11" s="271">
        <v>7</v>
      </c>
      <c r="H11" s="271">
        <v>284</v>
      </c>
      <c r="I11" s="271">
        <v>3</v>
      </c>
      <c r="J11" s="271">
        <v>316</v>
      </c>
      <c r="K11" s="271">
        <v>5</v>
      </c>
      <c r="L11" s="27" t="s">
        <v>6</v>
      </c>
      <c r="M11" s="524" t="s">
        <v>118</v>
      </c>
      <c r="Q11" s="2"/>
      <c r="R11" s="2"/>
    </row>
    <row r="12" spans="2:18" ht="24" customHeight="1">
      <c r="B12" s="528"/>
      <c r="C12" s="29" t="s">
        <v>38</v>
      </c>
      <c r="D12" s="271">
        <v>464</v>
      </c>
      <c r="E12" s="271">
        <v>69</v>
      </c>
      <c r="F12" s="271">
        <v>718</v>
      </c>
      <c r="G12" s="271">
        <v>172</v>
      </c>
      <c r="H12" s="271">
        <v>258</v>
      </c>
      <c r="I12" s="271">
        <v>2</v>
      </c>
      <c r="J12" s="271">
        <v>311</v>
      </c>
      <c r="K12" s="271">
        <v>9</v>
      </c>
      <c r="L12" s="27" t="s">
        <v>9</v>
      </c>
      <c r="M12" s="524"/>
      <c r="Q12" s="2"/>
      <c r="R12" s="2"/>
    </row>
    <row r="13" spans="2:18" ht="24" customHeight="1">
      <c r="B13" s="528"/>
      <c r="C13" s="29" t="s">
        <v>39</v>
      </c>
      <c r="D13" s="271">
        <f aca="true" t="shared" si="1" ref="D13:K13">SUM(D11:D12)</f>
        <v>1167</v>
      </c>
      <c r="E13" s="271">
        <f t="shared" si="1"/>
        <v>114</v>
      </c>
      <c r="F13" s="271">
        <f t="shared" si="1"/>
        <v>1497</v>
      </c>
      <c r="G13" s="271">
        <f t="shared" si="1"/>
        <v>179</v>
      </c>
      <c r="H13" s="271">
        <f t="shared" si="1"/>
        <v>542</v>
      </c>
      <c r="I13" s="271">
        <f t="shared" si="1"/>
        <v>5</v>
      </c>
      <c r="J13" s="271">
        <f t="shared" si="1"/>
        <v>627</v>
      </c>
      <c r="K13" s="271">
        <f t="shared" si="1"/>
        <v>14</v>
      </c>
      <c r="L13" s="27" t="s">
        <v>14</v>
      </c>
      <c r="M13" s="524"/>
      <c r="Q13" s="2"/>
      <c r="R13" s="2"/>
    </row>
    <row r="14" spans="2:18" ht="24" customHeight="1">
      <c r="B14" s="528" t="s">
        <v>44</v>
      </c>
      <c r="C14" s="29" t="s">
        <v>37</v>
      </c>
      <c r="D14" s="271">
        <v>578</v>
      </c>
      <c r="E14" s="271">
        <v>47</v>
      </c>
      <c r="F14" s="271">
        <v>931</v>
      </c>
      <c r="G14" s="271">
        <v>10</v>
      </c>
      <c r="H14" s="271">
        <v>213</v>
      </c>
      <c r="I14" s="271">
        <v>3</v>
      </c>
      <c r="J14" s="271">
        <v>233</v>
      </c>
      <c r="K14" s="271">
        <v>4</v>
      </c>
      <c r="L14" s="27" t="s">
        <v>6</v>
      </c>
      <c r="M14" s="524" t="s">
        <v>119</v>
      </c>
      <c r="Q14" s="2"/>
      <c r="R14" s="2"/>
    </row>
    <row r="15" spans="2:18" ht="24" customHeight="1">
      <c r="B15" s="528"/>
      <c r="C15" s="29" t="s">
        <v>38</v>
      </c>
      <c r="D15" s="271">
        <v>360</v>
      </c>
      <c r="E15" s="271">
        <v>64</v>
      </c>
      <c r="F15" s="271">
        <v>780</v>
      </c>
      <c r="G15" s="271">
        <v>226</v>
      </c>
      <c r="H15" s="271">
        <v>198</v>
      </c>
      <c r="I15" s="271">
        <v>1</v>
      </c>
      <c r="J15" s="271">
        <v>195</v>
      </c>
      <c r="K15" s="271">
        <v>1</v>
      </c>
      <c r="L15" s="27" t="s">
        <v>9</v>
      </c>
      <c r="M15" s="524"/>
      <c r="Q15" s="2"/>
      <c r="R15" s="2"/>
    </row>
    <row r="16" spans="2:18" ht="24" customHeight="1">
      <c r="B16" s="528"/>
      <c r="C16" s="29" t="s">
        <v>39</v>
      </c>
      <c r="D16" s="271">
        <f aca="true" t="shared" si="2" ref="D16:K16">SUM(D14:D15)</f>
        <v>938</v>
      </c>
      <c r="E16" s="271">
        <f t="shared" si="2"/>
        <v>111</v>
      </c>
      <c r="F16" s="271">
        <f t="shared" si="2"/>
        <v>1711</v>
      </c>
      <c r="G16" s="271">
        <f t="shared" si="2"/>
        <v>236</v>
      </c>
      <c r="H16" s="271">
        <f t="shared" si="2"/>
        <v>411</v>
      </c>
      <c r="I16" s="271">
        <f t="shared" si="2"/>
        <v>4</v>
      </c>
      <c r="J16" s="271">
        <f t="shared" si="2"/>
        <v>428</v>
      </c>
      <c r="K16" s="271">
        <f t="shared" si="2"/>
        <v>5</v>
      </c>
      <c r="L16" s="27" t="s">
        <v>14</v>
      </c>
      <c r="M16" s="524"/>
      <c r="Q16" s="2"/>
      <c r="R16" s="2"/>
    </row>
    <row r="17" spans="2:18" ht="24" customHeight="1">
      <c r="B17" s="528" t="s">
        <v>45</v>
      </c>
      <c r="C17" s="29" t="s">
        <v>37</v>
      </c>
      <c r="D17" s="271">
        <v>575</v>
      </c>
      <c r="E17" s="271">
        <v>48</v>
      </c>
      <c r="F17" s="271">
        <v>828</v>
      </c>
      <c r="G17" s="271">
        <v>17</v>
      </c>
      <c r="H17" s="271">
        <v>179</v>
      </c>
      <c r="I17" s="271">
        <v>0</v>
      </c>
      <c r="J17" s="271">
        <v>197</v>
      </c>
      <c r="K17" s="271">
        <v>0</v>
      </c>
      <c r="L17" s="27" t="s">
        <v>6</v>
      </c>
      <c r="M17" s="524" t="s">
        <v>120</v>
      </c>
      <c r="Q17" s="2"/>
      <c r="R17" s="2"/>
    </row>
    <row r="18" spans="2:18" ht="24" customHeight="1">
      <c r="B18" s="528"/>
      <c r="C18" s="29" t="s">
        <v>38</v>
      </c>
      <c r="D18" s="271">
        <v>343</v>
      </c>
      <c r="E18" s="271">
        <v>75</v>
      </c>
      <c r="F18" s="271">
        <v>677</v>
      </c>
      <c r="G18" s="271">
        <v>243</v>
      </c>
      <c r="H18" s="271">
        <v>152</v>
      </c>
      <c r="I18" s="271">
        <v>2</v>
      </c>
      <c r="J18" s="271">
        <v>166</v>
      </c>
      <c r="K18" s="271">
        <v>1</v>
      </c>
      <c r="L18" s="27" t="s">
        <v>9</v>
      </c>
      <c r="M18" s="524"/>
      <c r="N18" s="73"/>
      <c r="Q18" s="2"/>
      <c r="R18" s="2"/>
    </row>
    <row r="19" spans="2:18" ht="24" customHeight="1">
      <c r="B19" s="528"/>
      <c r="C19" s="29" t="s">
        <v>39</v>
      </c>
      <c r="D19" s="271">
        <f aca="true" t="shared" si="3" ref="D19:K19">SUM(D17:D18)</f>
        <v>918</v>
      </c>
      <c r="E19" s="271">
        <f t="shared" si="3"/>
        <v>123</v>
      </c>
      <c r="F19" s="271">
        <f t="shared" si="3"/>
        <v>1505</v>
      </c>
      <c r="G19" s="271">
        <f t="shared" si="3"/>
        <v>260</v>
      </c>
      <c r="H19" s="271">
        <f t="shared" si="3"/>
        <v>331</v>
      </c>
      <c r="I19" s="271">
        <f t="shared" si="3"/>
        <v>2</v>
      </c>
      <c r="J19" s="271">
        <f t="shared" si="3"/>
        <v>363</v>
      </c>
      <c r="K19" s="271">
        <f t="shared" si="3"/>
        <v>1</v>
      </c>
      <c r="L19" s="27" t="s">
        <v>14</v>
      </c>
      <c r="M19" s="524"/>
      <c r="N19" s="73"/>
      <c r="Q19" s="2"/>
      <c r="R19" s="2"/>
    </row>
    <row r="20" spans="2:14" ht="24" customHeight="1">
      <c r="B20" s="528" t="s">
        <v>92</v>
      </c>
      <c r="C20" s="29" t="s">
        <v>37</v>
      </c>
      <c r="D20" s="271">
        <v>515</v>
      </c>
      <c r="E20" s="271">
        <v>61</v>
      </c>
      <c r="F20" s="271">
        <v>725</v>
      </c>
      <c r="G20" s="271">
        <v>6</v>
      </c>
      <c r="H20" s="271">
        <v>105</v>
      </c>
      <c r="I20" s="271">
        <v>2</v>
      </c>
      <c r="J20" s="271">
        <v>160</v>
      </c>
      <c r="K20" s="271">
        <v>3</v>
      </c>
      <c r="L20" s="27" t="s">
        <v>6</v>
      </c>
      <c r="M20" s="524" t="s">
        <v>121</v>
      </c>
      <c r="N20" s="73"/>
    </row>
    <row r="21" spans="2:13" ht="24" customHeight="1">
      <c r="B21" s="528"/>
      <c r="C21" s="29" t="s">
        <v>38</v>
      </c>
      <c r="D21" s="271">
        <v>224</v>
      </c>
      <c r="E21" s="271">
        <v>72</v>
      </c>
      <c r="F21" s="271">
        <v>628</v>
      </c>
      <c r="G21" s="271">
        <v>230</v>
      </c>
      <c r="H21" s="271">
        <v>105</v>
      </c>
      <c r="I21" s="271">
        <v>2</v>
      </c>
      <c r="J21" s="271">
        <v>119</v>
      </c>
      <c r="K21" s="271">
        <v>1</v>
      </c>
      <c r="L21" s="27" t="s">
        <v>9</v>
      </c>
      <c r="M21" s="524"/>
    </row>
    <row r="22" spans="2:16" ht="24" customHeight="1">
      <c r="B22" s="528"/>
      <c r="C22" s="29" t="s">
        <v>39</v>
      </c>
      <c r="D22" s="271">
        <f aca="true" t="shared" si="4" ref="D22:K22">SUM(D20:D21)</f>
        <v>739</v>
      </c>
      <c r="E22" s="271">
        <f t="shared" si="4"/>
        <v>133</v>
      </c>
      <c r="F22" s="271">
        <f t="shared" si="4"/>
        <v>1353</v>
      </c>
      <c r="G22" s="271">
        <f t="shared" si="4"/>
        <v>236</v>
      </c>
      <c r="H22" s="271">
        <f t="shared" si="4"/>
        <v>210</v>
      </c>
      <c r="I22" s="271">
        <f t="shared" si="4"/>
        <v>4</v>
      </c>
      <c r="J22" s="271">
        <f t="shared" si="4"/>
        <v>279</v>
      </c>
      <c r="K22" s="271">
        <f t="shared" si="4"/>
        <v>4</v>
      </c>
      <c r="L22" s="27" t="s">
        <v>14</v>
      </c>
      <c r="M22" s="524"/>
      <c r="P22" s="1" t="s">
        <v>1</v>
      </c>
    </row>
    <row r="23" spans="2:17" ht="24" customHeight="1">
      <c r="B23" s="527" t="s">
        <v>133</v>
      </c>
      <c r="C23" s="366" t="s">
        <v>37</v>
      </c>
      <c r="D23" s="373">
        <f aca="true" t="shared" si="5" ref="D23:I23">D8+D11+D14+D17+D20</f>
        <v>4709</v>
      </c>
      <c r="E23" s="373">
        <f t="shared" si="5"/>
        <v>240</v>
      </c>
      <c r="F23" s="373">
        <f t="shared" si="5"/>
        <v>6252</v>
      </c>
      <c r="G23" s="373">
        <f t="shared" si="5"/>
        <v>46</v>
      </c>
      <c r="H23" s="373">
        <f t="shared" si="5"/>
        <v>1970</v>
      </c>
      <c r="I23" s="373">
        <f t="shared" si="5"/>
        <v>8</v>
      </c>
      <c r="J23" s="373">
        <f>J8+J11+J14+J17+J20</f>
        <v>2160</v>
      </c>
      <c r="K23" s="373">
        <f>K8+K11+K14+K17+K20</f>
        <v>13</v>
      </c>
      <c r="L23" s="367" t="s">
        <v>6</v>
      </c>
      <c r="M23" s="533" t="s">
        <v>56</v>
      </c>
      <c r="N23" s="4"/>
      <c r="Q23" s="21"/>
    </row>
    <row r="24" spans="2:14" ht="24" customHeight="1">
      <c r="B24" s="439"/>
      <c r="C24" s="29" t="s">
        <v>38</v>
      </c>
      <c r="D24" s="271">
        <f aca="true" t="shared" si="6" ref="D24:I24">D9+D12+D15+D18+D21</f>
        <v>4103</v>
      </c>
      <c r="E24" s="271">
        <f t="shared" si="6"/>
        <v>290</v>
      </c>
      <c r="F24" s="271">
        <f t="shared" si="6"/>
        <v>5695</v>
      </c>
      <c r="G24" s="271">
        <f t="shared" si="6"/>
        <v>1097</v>
      </c>
      <c r="H24" s="271">
        <f t="shared" si="6"/>
        <v>1896</v>
      </c>
      <c r="I24" s="271">
        <f t="shared" si="6"/>
        <v>7</v>
      </c>
      <c r="J24" s="271">
        <f>J9+J12+J15+J18+J21</f>
        <v>1782</v>
      </c>
      <c r="K24" s="271">
        <f>K9+K12+K15+K18+K21</f>
        <v>13</v>
      </c>
      <c r="L24" s="27" t="s">
        <v>9</v>
      </c>
      <c r="M24" s="431"/>
      <c r="N24" s="4"/>
    </row>
    <row r="25" spans="2:14" ht="24" customHeight="1" thickBot="1">
      <c r="B25" s="455"/>
      <c r="C25" s="277" t="s">
        <v>39</v>
      </c>
      <c r="D25" s="272">
        <f aca="true" t="shared" si="7" ref="D25:K25">SUM(D23:D24)</f>
        <v>8812</v>
      </c>
      <c r="E25" s="272">
        <f t="shared" si="7"/>
        <v>530</v>
      </c>
      <c r="F25" s="272">
        <f t="shared" si="7"/>
        <v>11947</v>
      </c>
      <c r="G25" s="272">
        <f t="shared" si="7"/>
        <v>1143</v>
      </c>
      <c r="H25" s="272">
        <f t="shared" si="7"/>
        <v>3866</v>
      </c>
      <c r="I25" s="272">
        <f t="shared" si="7"/>
        <v>15</v>
      </c>
      <c r="J25" s="272">
        <f t="shared" si="7"/>
        <v>3942</v>
      </c>
      <c r="K25" s="272">
        <f t="shared" si="7"/>
        <v>26</v>
      </c>
      <c r="L25" s="278" t="s">
        <v>14</v>
      </c>
      <c r="M25" s="458"/>
      <c r="N25" s="4"/>
    </row>
    <row r="26" spans="2:17" s="5" customFormat="1" ht="24" customHeight="1">
      <c r="B26" s="525" t="s">
        <v>403</v>
      </c>
      <c r="C26" s="525"/>
      <c r="D26" s="525"/>
      <c r="E26" s="532" t="s">
        <v>404</v>
      </c>
      <c r="F26" s="532"/>
      <c r="G26" s="532"/>
      <c r="H26" s="532"/>
      <c r="I26" s="532"/>
      <c r="J26" s="532"/>
      <c r="K26" s="532"/>
      <c r="L26" s="532"/>
      <c r="M26" s="532"/>
      <c r="Q26" s="18"/>
    </row>
    <row r="27" spans="2:13" ht="24" customHeight="1">
      <c r="B27" s="522" t="s">
        <v>114</v>
      </c>
      <c r="C27" s="522"/>
      <c r="D27" s="522"/>
      <c r="E27" s="522"/>
      <c r="F27" s="522"/>
      <c r="G27" s="531" t="s">
        <v>259</v>
      </c>
      <c r="H27" s="531"/>
      <c r="I27" s="531"/>
      <c r="J27" s="531"/>
      <c r="K27" s="531"/>
      <c r="L27" s="531"/>
      <c r="M27" s="531"/>
    </row>
    <row r="28" spans="2:15" ht="24" customHeight="1">
      <c r="B28" s="522" t="s">
        <v>115</v>
      </c>
      <c r="C28" s="522"/>
      <c r="D28" s="522"/>
      <c r="E28" s="522"/>
      <c r="F28" s="522"/>
      <c r="G28" s="526" t="s">
        <v>116</v>
      </c>
      <c r="H28" s="526"/>
      <c r="I28" s="526"/>
      <c r="J28" s="526"/>
      <c r="K28" s="526"/>
      <c r="L28" s="526"/>
      <c r="M28" s="526"/>
      <c r="N28" s="37"/>
      <c r="O28" s="37"/>
    </row>
    <row r="29" spans="2:13" ht="24" customHeight="1">
      <c r="B29" s="368" t="s">
        <v>175</v>
      </c>
      <c r="C29" s="369"/>
      <c r="D29" s="370"/>
      <c r="E29" s="371"/>
      <c r="F29" s="372"/>
      <c r="G29" s="372"/>
      <c r="H29" s="372"/>
      <c r="I29" s="372"/>
      <c r="J29" s="372"/>
      <c r="K29" s="523" t="s">
        <v>176</v>
      </c>
      <c r="L29" s="523"/>
      <c r="M29" s="523"/>
    </row>
    <row r="30" spans="4:12" ht="12.75">
      <c r="D30" s="18"/>
      <c r="E30" s="18"/>
      <c r="F30" s="18"/>
      <c r="G30" s="18"/>
      <c r="H30" s="18"/>
      <c r="I30" s="18"/>
      <c r="J30" s="18"/>
      <c r="K30" s="18"/>
      <c r="L30" s="361"/>
    </row>
    <row r="31" spans="4:12" ht="12.75">
      <c r="D31" s="24"/>
      <c r="E31" s="18"/>
      <c r="F31" s="18"/>
      <c r="G31" s="18"/>
      <c r="H31" s="18"/>
      <c r="I31" s="18"/>
      <c r="J31" s="18"/>
      <c r="K31" s="18"/>
      <c r="L31" s="361"/>
    </row>
    <row r="32" spans="4:12" ht="12.75">
      <c r="D32" s="18"/>
      <c r="E32" s="18"/>
      <c r="F32" s="18"/>
      <c r="G32" s="18"/>
      <c r="H32" s="18"/>
      <c r="I32" s="18"/>
      <c r="J32" s="18"/>
      <c r="K32" s="18"/>
      <c r="L32" s="361"/>
    </row>
    <row r="33" ht="12.75">
      <c r="O33" s="1" t="s">
        <v>1</v>
      </c>
    </row>
    <row r="35" spans="9:16" ht="12.75">
      <c r="I35" s="521" t="s">
        <v>1</v>
      </c>
      <c r="J35" s="521"/>
      <c r="K35" s="521"/>
      <c r="L35" s="521"/>
      <c r="M35" s="521"/>
      <c r="N35" s="521"/>
      <c r="O35" s="521"/>
      <c r="P35" s="521"/>
    </row>
    <row r="36" spans="9:16" ht="12.75">
      <c r="I36" s="41"/>
      <c r="J36" s="521" t="s">
        <v>1</v>
      </c>
      <c r="K36" s="521"/>
      <c r="L36" s="521"/>
      <c r="M36" s="521"/>
      <c r="N36" s="521"/>
      <c r="O36" s="521"/>
      <c r="P36" s="521"/>
    </row>
  </sheetData>
  <sheetProtection/>
  <mergeCells count="32">
    <mergeCell ref="M8:M10"/>
    <mergeCell ref="M11:M13"/>
    <mergeCell ref="M14:M16"/>
    <mergeCell ref="B7:C7"/>
    <mergeCell ref="D5:E5"/>
    <mergeCell ref="B8:B10"/>
    <mergeCell ref="B20:B22"/>
    <mergeCell ref="G27:M27"/>
    <mergeCell ref="B4:M4"/>
    <mergeCell ref="M17:M19"/>
    <mergeCell ref="E26:M26"/>
    <mergeCell ref="B17:B19"/>
    <mergeCell ref="M23:M25"/>
    <mergeCell ref="B14:B16"/>
    <mergeCell ref="B2:M2"/>
    <mergeCell ref="B3:M3"/>
    <mergeCell ref="L7:M7"/>
    <mergeCell ref="F5:G5"/>
    <mergeCell ref="J5:K5"/>
    <mergeCell ref="H5:I5"/>
    <mergeCell ref="L5:M6"/>
    <mergeCell ref="B5:C6"/>
    <mergeCell ref="B11:B13"/>
    <mergeCell ref="J36:P36"/>
    <mergeCell ref="B27:F27"/>
    <mergeCell ref="I35:P35"/>
    <mergeCell ref="K29:M29"/>
    <mergeCell ref="M20:M22"/>
    <mergeCell ref="B28:F28"/>
    <mergeCell ref="B26:D26"/>
    <mergeCell ref="G28:M28"/>
    <mergeCell ref="B23:B25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56" r:id="rId2"/>
  <rowBreaks count="1" manualBreakCount="1">
    <brk id="30" max="1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34"/>
  <sheetViews>
    <sheetView rightToLeft="1" zoomScaleSheetLayoutView="85" zoomScalePageLayoutView="0" workbookViewId="0" topLeftCell="A1">
      <selection activeCell="M1" sqref="M1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3" customWidth="1"/>
    <col min="4" max="11" width="12.7109375" style="1" customWidth="1"/>
    <col min="12" max="12" width="6.7109375" style="3" customWidth="1"/>
    <col min="13" max="13" width="23.8515625" style="1" customWidth="1"/>
    <col min="14" max="16384" width="9.140625" style="1" customWidth="1"/>
  </cols>
  <sheetData>
    <row r="1" spans="2:13" ht="39.75" customHeight="1">
      <c r="B1" s="269"/>
      <c r="C1" s="282"/>
      <c r="D1" s="269"/>
      <c r="E1" s="269"/>
      <c r="F1" s="269"/>
      <c r="G1" s="269"/>
      <c r="H1" s="269"/>
      <c r="I1" s="269"/>
      <c r="J1" s="269"/>
      <c r="K1" s="269"/>
      <c r="L1" s="282"/>
      <c r="M1" s="269"/>
    </row>
    <row r="2" spans="2:17" ht="24" customHeight="1">
      <c r="B2" s="538" t="s">
        <v>441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17"/>
      <c r="O2" s="17"/>
      <c r="P2" s="17"/>
      <c r="Q2" s="17"/>
    </row>
    <row r="3" spans="2:17" s="3" customFormat="1" ht="24" customHeight="1">
      <c r="B3" s="488" t="s">
        <v>447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8"/>
      <c r="O3" s="8"/>
      <c r="P3" s="8"/>
      <c r="Q3" s="8"/>
    </row>
    <row r="4" spans="2:17" s="3" customFormat="1" ht="24" customHeight="1">
      <c r="B4" s="429" t="s">
        <v>260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8"/>
      <c r="O4" s="8"/>
      <c r="P4" s="8"/>
      <c r="Q4" s="8"/>
    </row>
    <row r="5" spans="2:18" ht="24" customHeight="1">
      <c r="B5" s="432" t="s">
        <v>495</v>
      </c>
      <c r="C5" s="433"/>
      <c r="D5" s="452" t="s">
        <v>173</v>
      </c>
      <c r="E5" s="530"/>
      <c r="F5" s="452" t="s">
        <v>174</v>
      </c>
      <c r="G5" s="530"/>
      <c r="H5" s="452" t="s">
        <v>492</v>
      </c>
      <c r="I5" s="530"/>
      <c r="J5" s="452" t="s">
        <v>493</v>
      </c>
      <c r="K5" s="530"/>
      <c r="L5" s="441" t="s">
        <v>496</v>
      </c>
      <c r="M5" s="442"/>
      <c r="R5" s="1" t="s">
        <v>1</v>
      </c>
    </row>
    <row r="6" spans="2:17" ht="24" customHeight="1">
      <c r="B6" s="432"/>
      <c r="C6" s="433"/>
      <c r="D6" s="365" t="s">
        <v>46</v>
      </c>
      <c r="E6" s="365" t="s">
        <v>47</v>
      </c>
      <c r="F6" s="365" t="s">
        <v>46</v>
      </c>
      <c r="G6" s="365" t="s">
        <v>47</v>
      </c>
      <c r="H6" s="365" t="s">
        <v>46</v>
      </c>
      <c r="I6" s="365" t="s">
        <v>47</v>
      </c>
      <c r="J6" s="365" t="s">
        <v>46</v>
      </c>
      <c r="K6" s="365" t="s">
        <v>47</v>
      </c>
      <c r="L6" s="441"/>
      <c r="M6" s="442"/>
      <c r="P6" s="1" t="s">
        <v>1</v>
      </c>
      <c r="Q6" s="1" t="s">
        <v>1</v>
      </c>
    </row>
    <row r="7" spans="2:17" ht="24" customHeight="1">
      <c r="B7" s="435" t="s">
        <v>40</v>
      </c>
      <c r="C7" s="436"/>
      <c r="D7" s="364" t="s">
        <v>48</v>
      </c>
      <c r="E7" s="364" t="s">
        <v>49</v>
      </c>
      <c r="F7" s="364" t="s">
        <v>48</v>
      </c>
      <c r="G7" s="364" t="s">
        <v>49</v>
      </c>
      <c r="H7" s="364" t="s">
        <v>48</v>
      </c>
      <c r="I7" s="364" t="s">
        <v>49</v>
      </c>
      <c r="J7" s="364" t="s">
        <v>48</v>
      </c>
      <c r="K7" s="364" t="s">
        <v>49</v>
      </c>
      <c r="L7" s="437" t="s">
        <v>41</v>
      </c>
      <c r="M7" s="529" t="s">
        <v>41</v>
      </c>
      <c r="O7" s="1" t="s">
        <v>1</v>
      </c>
      <c r="Q7" s="1" t="s">
        <v>1</v>
      </c>
    </row>
    <row r="8" spans="2:13" ht="24" customHeight="1">
      <c r="B8" s="528" t="s">
        <v>50</v>
      </c>
      <c r="C8" s="29" t="s">
        <v>37</v>
      </c>
      <c r="D8" s="271">
        <v>266</v>
      </c>
      <c r="E8" s="271">
        <v>46</v>
      </c>
      <c r="F8" s="271">
        <v>621</v>
      </c>
      <c r="G8" s="271">
        <v>15</v>
      </c>
      <c r="H8" s="271">
        <v>328</v>
      </c>
      <c r="I8" s="271">
        <v>94</v>
      </c>
      <c r="J8" s="271">
        <v>125</v>
      </c>
      <c r="K8" s="271">
        <v>7</v>
      </c>
      <c r="L8" s="27" t="s">
        <v>6</v>
      </c>
      <c r="M8" s="524" t="s">
        <v>122</v>
      </c>
    </row>
    <row r="9" spans="2:17" ht="24" customHeight="1">
      <c r="B9" s="528"/>
      <c r="C9" s="29" t="s">
        <v>38</v>
      </c>
      <c r="D9" s="271">
        <v>294</v>
      </c>
      <c r="E9" s="271">
        <v>79</v>
      </c>
      <c r="F9" s="271">
        <v>1045</v>
      </c>
      <c r="G9" s="271">
        <v>27</v>
      </c>
      <c r="H9" s="271">
        <v>143</v>
      </c>
      <c r="I9" s="271">
        <v>6</v>
      </c>
      <c r="J9" s="271">
        <v>101</v>
      </c>
      <c r="K9" s="271">
        <v>0</v>
      </c>
      <c r="L9" s="27" t="s">
        <v>9</v>
      </c>
      <c r="M9" s="524"/>
      <c r="O9" s="1" t="s">
        <v>1</v>
      </c>
      <c r="Q9" s="5"/>
    </row>
    <row r="10" spans="2:13" ht="24" customHeight="1">
      <c r="B10" s="528"/>
      <c r="C10" s="29" t="s">
        <v>39</v>
      </c>
      <c r="D10" s="271">
        <f aca="true" t="shared" si="0" ref="D10:K10">SUM(D8:D9)</f>
        <v>560</v>
      </c>
      <c r="E10" s="271">
        <f t="shared" si="0"/>
        <v>125</v>
      </c>
      <c r="F10" s="271">
        <f t="shared" si="0"/>
        <v>1666</v>
      </c>
      <c r="G10" s="271">
        <f t="shared" si="0"/>
        <v>42</v>
      </c>
      <c r="H10" s="271">
        <f t="shared" si="0"/>
        <v>471</v>
      </c>
      <c r="I10" s="271">
        <f t="shared" si="0"/>
        <v>100</v>
      </c>
      <c r="J10" s="271">
        <f t="shared" si="0"/>
        <v>226</v>
      </c>
      <c r="K10" s="271">
        <f t="shared" si="0"/>
        <v>7</v>
      </c>
      <c r="L10" s="27" t="s">
        <v>14</v>
      </c>
      <c r="M10" s="524"/>
    </row>
    <row r="11" spans="2:13" ht="24" customHeight="1">
      <c r="B11" s="528" t="s">
        <v>57</v>
      </c>
      <c r="C11" s="29" t="s">
        <v>37</v>
      </c>
      <c r="D11" s="271">
        <v>339</v>
      </c>
      <c r="E11" s="271">
        <v>11</v>
      </c>
      <c r="F11" s="271">
        <v>637</v>
      </c>
      <c r="G11" s="271">
        <v>15</v>
      </c>
      <c r="H11" s="271">
        <v>191</v>
      </c>
      <c r="I11" s="271">
        <v>89</v>
      </c>
      <c r="J11" s="271">
        <v>110</v>
      </c>
      <c r="K11" s="271">
        <v>4</v>
      </c>
      <c r="L11" s="27" t="s">
        <v>6</v>
      </c>
      <c r="M11" s="524" t="s">
        <v>123</v>
      </c>
    </row>
    <row r="12" spans="2:13" ht="24" customHeight="1">
      <c r="B12" s="528"/>
      <c r="C12" s="29" t="s">
        <v>38</v>
      </c>
      <c r="D12" s="271">
        <v>247</v>
      </c>
      <c r="E12" s="271">
        <v>90</v>
      </c>
      <c r="F12" s="271">
        <v>871</v>
      </c>
      <c r="G12" s="271">
        <v>108</v>
      </c>
      <c r="H12" s="271">
        <v>134</v>
      </c>
      <c r="I12" s="271">
        <v>2</v>
      </c>
      <c r="J12" s="271">
        <v>87</v>
      </c>
      <c r="K12" s="271">
        <v>1</v>
      </c>
      <c r="L12" s="27" t="s">
        <v>9</v>
      </c>
      <c r="M12" s="524"/>
    </row>
    <row r="13" spans="2:13" ht="24" customHeight="1">
      <c r="B13" s="528"/>
      <c r="C13" s="29" t="s">
        <v>39</v>
      </c>
      <c r="D13" s="271">
        <f aca="true" t="shared" si="1" ref="D13:K13">SUM(D11:D12)</f>
        <v>586</v>
      </c>
      <c r="E13" s="271">
        <f t="shared" si="1"/>
        <v>101</v>
      </c>
      <c r="F13" s="271">
        <f t="shared" si="1"/>
        <v>1508</v>
      </c>
      <c r="G13" s="271">
        <f t="shared" si="1"/>
        <v>123</v>
      </c>
      <c r="H13" s="271">
        <f t="shared" si="1"/>
        <v>325</v>
      </c>
      <c r="I13" s="271">
        <f t="shared" si="1"/>
        <v>91</v>
      </c>
      <c r="J13" s="271">
        <f t="shared" si="1"/>
        <v>197</v>
      </c>
      <c r="K13" s="271">
        <f t="shared" si="1"/>
        <v>5</v>
      </c>
      <c r="L13" s="27" t="s">
        <v>14</v>
      </c>
      <c r="M13" s="524"/>
    </row>
    <row r="14" spans="2:16" ht="24" customHeight="1">
      <c r="B14" s="528" t="s">
        <v>58</v>
      </c>
      <c r="C14" s="29" t="s">
        <v>37</v>
      </c>
      <c r="D14" s="271">
        <v>245</v>
      </c>
      <c r="E14" s="271">
        <v>57</v>
      </c>
      <c r="F14" s="271">
        <v>512</v>
      </c>
      <c r="G14" s="271">
        <v>16</v>
      </c>
      <c r="H14" s="271">
        <v>128</v>
      </c>
      <c r="I14" s="271">
        <v>109</v>
      </c>
      <c r="J14" s="271">
        <v>97</v>
      </c>
      <c r="K14" s="271">
        <v>8</v>
      </c>
      <c r="L14" s="27" t="s">
        <v>6</v>
      </c>
      <c r="M14" s="524" t="s">
        <v>124</v>
      </c>
      <c r="P14" s="1" t="s">
        <v>1</v>
      </c>
    </row>
    <row r="15" spans="2:16" ht="24" customHeight="1">
      <c r="B15" s="528"/>
      <c r="C15" s="29" t="s">
        <v>38</v>
      </c>
      <c r="D15" s="271">
        <v>147</v>
      </c>
      <c r="E15" s="271">
        <v>88</v>
      </c>
      <c r="F15" s="271">
        <v>797</v>
      </c>
      <c r="G15" s="271">
        <v>135</v>
      </c>
      <c r="H15" s="271">
        <v>102</v>
      </c>
      <c r="I15" s="271">
        <v>3</v>
      </c>
      <c r="J15" s="271">
        <v>67</v>
      </c>
      <c r="K15" s="271">
        <v>0</v>
      </c>
      <c r="L15" s="27" t="s">
        <v>9</v>
      </c>
      <c r="M15" s="524"/>
      <c r="P15" s="1" t="s">
        <v>1</v>
      </c>
    </row>
    <row r="16" spans="2:13" ht="24" customHeight="1">
      <c r="B16" s="528"/>
      <c r="C16" s="29" t="s">
        <v>39</v>
      </c>
      <c r="D16" s="271">
        <f aca="true" t="shared" si="2" ref="D16:K16">SUM(D14:D15)</f>
        <v>392</v>
      </c>
      <c r="E16" s="271">
        <f t="shared" si="2"/>
        <v>145</v>
      </c>
      <c r="F16" s="271">
        <f t="shared" si="2"/>
        <v>1309</v>
      </c>
      <c r="G16" s="271">
        <f t="shared" si="2"/>
        <v>151</v>
      </c>
      <c r="H16" s="271">
        <f t="shared" si="2"/>
        <v>230</v>
      </c>
      <c r="I16" s="271">
        <f t="shared" si="2"/>
        <v>112</v>
      </c>
      <c r="J16" s="271">
        <f t="shared" si="2"/>
        <v>164</v>
      </c>
      <c r="K16" s="271">
        <f t="shared" si="2"/>
        <v>8</v>
      </c>
      <c r="L16" s="27" t="s">
        <v>14</v>
      </c>
      <c r="M16" s="524"/>
    </row>
    <row r="17" spans="2:13" ht="24" customHeight="1">
      <c r="B17" s="528" t="s">
        <v>59</v>
      </c>
      <c r="C17" s="29" t="s">
        <v>37</v>
      </c>
      <c r="D17" s="271">
        <v>193</v>
      </c>
      <c r="E17" s="271">
        <v>75</v>
      </c>
      <c r="F17" s="271">
        <v>510</v>
      </c>
      <c r="G17" s="271">
        <v>12</v>
      </c>
      <c r="H17" s="271">
        <v>127</v>
      </c>
      <c r="I17" s="271">
        <v>82</v>
      </c>
      <c r="J17" s="271">
        <v>88</v>
      </c>
      <c r="K17" s="271">
        <v>16</v>
      </c>
      <c r="L17" s="27" t="s">
        <v>6</v>
      </c>
      <c r="M17" s="524" t="s">
        <v>125</v>
      </c>
    </row>
    <row r="18" spans="2:13" ht="24" customHeight="1">
      <c r="B18" s="528"/>
      <c r="C18" s="29" t="s">
        <v>38</v>
      </c>
      <c r="D18" s="271">
        <v>105</v>
      </c>
      <c r="E18" s="271">
        <v>13</v>
      </c>
      <c r="F18" s="271">
        <v>931</v>
      </c>
      <c r="G18" s="271">
        <v>134</v>
      </c>
      <c r="H18" s="271">
        <v>75</v>
      </c>
      <c r="I18" s="271">
        <v>5</v>
      </c>
      <c r="J18" s="271">
        <v>50</v>
      </c>
      <c r="K18" s="271">
        <v>3</v>
      </c>
      <c r="L18" s="27" t="s">
        <v>9</v>
      </c>
      <c r="M18" s="524"/>
    </row>
    <row r="19" spans="2:13" ht="24" customHeight="1">
      <c r="B19" s="528"/>
      <c r="C19" s="29" t="s">
        <v>39</v>
      </c>
      <c r="D19" s="271">
        <f aca="true" t="shared" si="3" ref="D19:K19">SUM(D17:D18)</f>
        <v>298</v>
      </c>
      <c r="E19" s="271">
        <f t="shared" si="3"/>
        <v>88</v>
      </c>
      <c r="F19" s="271">
        <f t="shared" si="3"/>
        <v>1441</v>
      </c>
      <c r="G19" s="271">
        <f t="shared" si="3"/>
        <v>146</v>
      </c>
      <c r="H19" s="271">
        <f t="shared" si="3"/>
        <v>202</v>
      </c>
      <c r="I19" s="271">
        <f t="shared" si="3"/>
        <v>87</v>
      </c>
      <c r="J19" s="271">
        <f t="shared" si="3"/>
        <v>138</v>
      </c>
      <c r="K19" s="271">
        <f t="shared" si="3"/>
        <v>19</v>
      </c>
      <c r="L19" s="27" t="s">
        <v>14</v>
      </c>
      <c r="M19" s="524"/>
    </row>
    <row r="20" spans="2:14" ht="24" customHeight="1">
      <c r="B20" s="527" t="s">
        <v>55</v>
      </c>
      <c r="C20" s="366" t="s">
        <v>37</v>
      </c>
      <c r="D20" s="373">
        <f aca="true" t="shared" si="4" ref="D20:I20">D8+D11+D14+D17</f>
        <v>1043</v>
      </c>
      <c r="E20" s="373">
        <f t="shared" si="4"/>
        <v>189</v>
      </c>
      <c r="F20" s="373">
        <f t="shared" si="4"/>
        <v>2280</v>
      </c>
      <c r="G20" s="373">
        <f t="shared" si="4"/>
        <v>58</v>
      </c>
      <c r="H20" s="373">
        <f t="shared" si="4"/>
        <v>774</v>
      </c>
      <c r="I20" s="373">
        <f t="shared" si="4"/>
        <v>374</v>
      </c>
      <c r="J20" s="373">
        <f>J8+J11+J14+J17</f>
        <v>420</v>
      </c>
      <c r="K20" s="373">
        <f>K8+K11+K14+K17</f>
        <v>35</v>
      </c>
      <c r="L20" s="367" t="s">
        <v>6</v>
      </c>
      <c r="M20" s="533" t="s">
        <v>56</v>
      </c>
      <c r="N20" s="73"/>
    </row>
    <row r="21" spans="2:14" ht="24" customHeight="1">
      <c r="B21" s="439"/>
      <c r="C21" s="29" t="s">
        <v>38</v>
      </c>
      <c r="D21" s="271">
        <f aca="true" t="shared" si="5" ref="D21:I21">D9+D12+D15+D18</f>
        <v>793</v>
      </c>
      <c r="E21" s="271">
        <f t="shared" si="5"/>
        <v>270</v>
      </c>
      <c r="F21" s="271">
        <f t="shared" si="5"/>
        <v>3644</v>
      </c>
      <c r="G21" s="271">
        <f t="shared" si="5"/>
        <v>404</v>
      </c>
      <c r="H21" s="271">
        <f t="shared" si="5"/>
        <v>454</v>
      </c>
      <c r="I21" s="271">
        <f t="shared" si="5"/>
        <v>16</v>
      </c>
      <c r="J21" s="271">
        <f>J9+J12+J15+J18</f>
        <v>305</v>
      </c>
      <c r="K21" s="271">
        <f>K9+K12+K15+K18</f>
        <v>4</v>
      </c>
      <c r="L21" s="27" t="s">
        <v>9</v>
      </c>
      <c r="M21" s="431"/>
      <c r="N21" s="73"/>
    </row>
    <row r="22" spans="2:14" ht="24" customHeight="1" thickBot="1">
      <c r="B22" s="455"/>
      <c r="C22" s="277" t="s">
        <v>39</v>
      </c>
      <c r="D22" s="272">
        <f aca="true" t="shared" si="6" ref="D22:K22">SUM(D20:D21)</f>
        <v>1836</v>
      </c>
      <c r="E22" s="272">
        <f t="shared" si="6"/>
        <v>459</v>
      </c>
      <c r="F22" s="272">
        <f t="shared" si="6"/>
        <v>5924</v>
      </c>
      <c r="G22" s="272">
        <f t="shared" si="6"/>
        <v>462</v>
      </c>
      <c r="H22" s="272">
        <f t="shared" si="6"/>
        <v>1228</v>
      </c>
      <c r="I22" s="272">
        <f t="shared" si="6"/>
        <v>390</v>
      </c>
      <c r="J22" s="272">
        <f t="shared" si="6"/>
        <v>725</v>
      </c>
      <c r="K22" s="272">
        <f t="shared" si="6"/>
        <v>39</v>
      </c>
      <c r="L22" s="278" t="s">
        <v>14</v>
      </c>
      <c r="M22" s="458"/>
      <c r="N22" s="73"/>
    </row>
    <row r="23" spans="2:17" s="5" customFormat="1" ht="24" customHeight="1">
      <c r="B23" s="536" t="s">
        <v>403</v>
      </c>
      <c r="C23" s="536"/>
      <c r="D23" s="374"/>
      <c r="E23" s="532" t="s">
        <v>405</v>
      </c>
      <c r="F23" s="532"/>
      <c r="G23" s="532"/>
      <c r="H23" s="532"/>
      <c r="I23" s="532"/>
      <c r="J23" s="532"/>
      <c r="K23" s="532"/>
      <c r="L23" s="532"/>
      <c r="M23" s="532"/>
      <c r="Q23" s="18"/>
    </row>
    <row r="24" spans="2:13" ht="24" customHeight="1">
      <c r="B24" s="537" t="s">
        <v>114</v>
      </c>
      <c r="C24" s="537"/>
      <c r="D24" s="537"/>
      <c r="E24" s="537"/>
      <c r="F24" s="537"/>
      <c r="G24" s="531" t="s">
        <v>177</v>
      </c>
      <c r="H24" s="531"/>
      <c r="I24" s="531"/>
      <c r="J24" s="531"/>
      <c r="K24" s="531"/>
      <c r="L24" s="531"/>
      <c r="M24" s="531"/>
    </row>
    <row r="25" spans="2:13" ht="24" customHeight="1">
      <c r="B25" s="534" t="s">
        <v>420</v>
      </c>
      <c r="C25" s="534"/>
      <c r="D25" s="534"/>
      <c r="E25" s="534"/>
      <c r="F25" s="534"/>
      <c r="G25" s="526" t="s">
        <v>178</v>
      </c>
      <c r="H25" s="526"/>
      <c r="I25" s="526"/>
      <c r="J25" s="526"/>
      <c r="K25" s="526"/>
      <c r="L25" s="526"/>
      <c r="M25" s="526"/>
    </row>
    <row r="26" spans="2:13" ht="24" customHeight="1">
      <c r="B26" s="368" t="s">
        <v>134</v>
      </c>
      <c r="C26" s="369"/>
      <c r="D26" s="370"/>
      <c r="E26" s="371"/>
      <c r="F26" s="372"/>
      <c r="G26" s="372"/>
      <c r="H26" s="372"/>
      <c r="I26" s="372"/>
      <c r="J26" s="372"/>
      <c r="K26" s="523" t="s">
        <v>135</v>
      </c>
      <c r="L26" s="523"/>
      <c r="M26" s="523"/>
    </row>
    <row r="27" spans="4:14" ht="12.75">
      <c r="D27" s="73"/>
      <c r="G27" s="16"/>
      <c r="N27" s="1" t="s">
        <v>1</v>
      </c>
    </row>
    <row r="30" spans="3:8" ht="12.75">
      <c r="C30" s="276"/>
      <c r="D30" s="5"/>
      <c r="E30" s="5"/>
      <c r="F30" s="5"/>
      <c r="G30" s="5"/>
      <c r="H30" s="32"/>
    </row>
    <row r="31" spans="2:13" ht="12.75">
      <c r="B31" s="20"/>
      <c r="C31" s="19"/>
      <c r="D31" s="22"/>
      <c r="E31" s="22"/>
      <c r="F31" s="22"/>
      <c r="G31" s="22"/>
      <c r="H31" s="22"/>
      <c r="I31" s="22"/>
      <c r="J31" s="22"/>
      <c r="K31" s="22"/>
      <c r="L31" s="361"/>
      <c r="M31" s="18"/>
    </row>
    <row r="32" spans="2:13" ht="12.75">
      <c r="B32" s="19"/>
      <c r="C32" s="19"/>
      <c r="D32" s="19"/>
      <c r="E32" s="18"/>
      <c r="F32" s="18"/>
      <c r="G32" s="18"/>
      <c r="H32" s="18"/>
      <c r="I32" s="18"/>
      <c r="J32" s="18"/>
      <c r="K32" s="18"/>
      <c r="L32" s="361"/>
      <c r="M32" s="23"/>
    </row>
    <row r="33" spans="2:13" ht="12.75">
      <c r="B33" s="20"/>
      <c r="C33" s="19"/>
      <c r="D33" s="18"/>
      <c r="E33" s="18"/>
      <c r="F33" s="18"/>
      <c r="G33" s="18"/>
      <c r="H33" s="18"/>
      <c r="I33" s="18"/>
      <c r="J33" s="18"/>
      <c r="K33" s="18"/>
      <c r="L33" s="361"/>
      <c r="M33" s="18"/>
    </row>
    <row r="34" spans="2:13" ht="12.75">
      <c r="B34" s="535"/>
      <c r="C34" s="535"/>
      <c r="D34" s="18"/>
      <c r="E34" s="18"/>
      <c r="F34" s="18"/>
      <c r="G34" s="18"/>
      <c r="H34" s="18"/>
      <c r="I34" s="18"/>
      <c r="J34" s="18"/>
      <c r="K34" s="18"/>
      <c r="L34" s="361"/>
      <c r="M34" s="18"/>
    </row>
  </sheetData>
  <sheetProtection/>
  <mergeCells count="29">
    <mergeCell ref="B5:C6"/>
    <mergeCell ref="M17:M19"/>
    <mergeCell ref="M11:M13"/>
    <mergeCell ref="J5:K5"/>
    <mergeCell ref="B2:M2"/>
    <mergeCell ref="B4:M4"/>
    <mergeCell ref="F5:G5"/>
    <mergeCell ref="B3:M3"/>
    <mergeCell ref="H5:I5"/>
    <mergeCell ref="G24:M24"/>
    <mergeCell ref="L7:M7"/>
    <mergeCell ref="L5:M6"/>
    <mergeCell ref="B7:C7"/>
    <mergeCell ref="M20:M22"/>
    <mergeCell ref="B20:B22"/>
    <mergeCell ref="M8:M10"/>
    <mergeCell ref="B17:B19"/>
    <mergeCell ref="M14:M16"/>
    <mergeCell ref="D5:E5"/>
    <mergeCell ref="B8:B10"/>
    <mergeCell ref="B11:B13"/>
    <mergeCell ref="B14:B16"/>
    <mergeCell ref="B25:F25"/>
    <mergeCell ref="B34:C34"/>
    <mergeCell ref="B23:C23"/>
    <mergeCell ref="B24:F24"/>
    <mergeCell ref="E23:M23"/>
    <mergeCell ref="G25:M25"/>
    <mergeCell ref="K26:M26"/>
  </mergeCells>
  <printOptions horizontalCentered="1" verticalCentered="1"/>
  <pageMargins left="0.748031496062992" right="0.748031496062992" top="0.590551181102362" bottom="0.590551181102362" header="0.511811023622047" footer="0.511811023622047"/>
  <pageSetup horizontalDpi="300" verticalDpi="300" orientation="landscape" paperSize="9" scale="60" r:id="rId2"/>
  <rowBreaks count="1" manualBreakCount="1">
    <brk id="26" max="1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31"/>
  <sheetViews>
    <sheetView rightToLeft="1" zoomScaleSheetLayoutView="100" zoomScalePageLayoutView="0" workbookViewId="0" topLeftCell="A1">
      <selection activeCell="B26" sqref="B26:M29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375" customWidth="1"/>
    <col min="4" max="11" width="12.7109375" style="1" customWidth="1"/>
    <col min="12" max="12" width="6.7109375" style="376" customWidth="1"/>
    <col min="13" max="13" width="23.8515625" style="1" customWidth="1"/>
    <col min="14" max="16384" width="9.140625" style="1" customWidth="1"/>
  </cols>
  <sheetData>
    <row r="1" spans="2:13" ht="39.75" customHeight="1">
      <c r="B1" s="269"/>
      <c r="C1" s="377"/>
      <c r="D1" s="269"/>
      <c r="E1" s="269"/>
      <c r="F1" s="269"/>
      <c r="G1" s="269"/>
      <c r="H1" s="269"/>
      <c r="I1" s="269"/>
      <c r="J1" s="269"/>
      <c r="K1" s="269"/>
      <c r="L1" s="378"/>
      <c r="M1" s="269"/>
    </row>
    <row r="2" spans="2:17" ht="24" customHeight="1">
      <c r="B2" s="487" t="s">
        <v>442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17"/>
      <c r="O2" s="17"/>
      <c r="P2" s="17"/>
      <c r="Q2" s="17"/>
    </row>
    <row r="3" spans="2:17" s="3" customFormat="1" ht="24" customHeight="1">
      <c r="B3" s="488" t="s">
        <v>448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8"/>
      <c r="O3" s="8"/>
      <c r="P3" s="8"/>
      <c r="Q3" s="8"/>
    </row>
    <row r="4" spans="2:17" s="3" customFormat="1" ht="24" customHeight="1">
      <c r="B4" s="429" t="s">
        <v>260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8"/>
      <c r="O4" s="8"/>
      <c r="P4" s="8"/>
      <c r="Q4" s="8"/>
    </row>
    <row r="5" spans="2:18" ht="24" customHeight="1">
      <c r="B5" s="432" t="s">
        <v>495</v>
      </c>
      <c r="C5" s="433"/>
      <c r="D5" s="452" t="s">
        <v>173</v>
      </c>
      <c r="E5" s="530"/>
      <c r="F5" s="452" t="s">
        <v>174</v>
      </c>
      <c r="G5" s="530"/>
      <c r="H5" s="452" t="s">
        <v>492</v>
      </c>
      <c r="I5" s="530"/>
      <c r="J5" s="452" t="s">
        <v>493</v>
      </c>
      <c r="K5" s="530"/>
      <c r="L5" s="441" t="s">
        <v>496</v>
      </c>
      <c r="M5" s="442"/>
      <c r="R5" s="1" t="s">
        <v>1</v>
      </c>
    </row>
    <row r="6" spans="2:17" ht="24" customHeight="1">
      <c r="B6" s="432"/>
      <c r="C6" s="433"/>
      <c r="D6" s="365" t="s">
        <v>46</v>
      </c>
      <c r="E6" s="365" t="s">
        <v>47</v>
      </c>
      <c r="F6" s="365" t="s">
        <v>46</v>
      </c>
      <c r="G6" s="365" t="s">
        <v>47</v>
      </c>
      <c r="H6" s="365" t="s">
        <v>46</v>
      </c>
      <c r="I6" s="365" t="s">
        <v>47</v>
      </c>
      <c r="J6" s="365" t="s">
        <v>46</v>
      </c>
      <c r="K6" s="365" t="s">
        <v>47</v>
      </c>
      <c r="L6" s="441"/>
      <c r="M6" s="442"/>
      <c r="P6" s="1" t="s">
        <v>1</v>
      </c>
      <c r="Q6" s="1" t="s">
        <v>1</v>
      </c>
    </row>
    <row r="7" spans="2:17" ht="24" customHeight="1">
      <c r="B7" s="435" t="s">
        <v>40</v>
      </c>
      <c r="C7" s="436"/>
      <c r="D7" s="364" t="s">
        <v>48</v>
      </c>
      <c r="E7" s="364" t="s">
        <v>49</v>
      </c>
      <c r="F7" s="364" t="s">
        <v>48</v>
      </c>
      <c r="G7" s="364" t="s">
        <v>49</v>
      </c>
      <c r="H7" s="364" t="s">
        <v>48</v>
      </c>
      <c r="I7" s="364" t="s">
        <v>49</v>
      </c>
      <c r="J7" s="364" t="s">
        <v>48</v>
      </c>
      <c r="K7" s="364" t="s">
        <v>49</v>
      </c>
      <c r="L7" s="437" t="s">
        <v>41</v>
      </c>
      <c r="M7" s="529" t="s">
        <v>41</v>
      </c>
      <c r="Q7" s="1" t="s">
        <v>1</v>
      </c>
    </row>
    <row r="8" spans="2:15" ht="24" customHeight="1">
      <c r="B8" s="540" t="s">
        <v>179</v>
      </c>
      <c r="C8" s="29" t="s">
        <v>37</v>
      </c>
      <c r="D8" s="271">
        <v>179</v>
      </c>
      <c r="E8" s="271">
        <v>215</v>
      </c>
      <c r="F8" s="271">
        <v>793</v>
      </c>
      <c r="G8" s="271">
        <v>123</v>
      </c>
      <c r="H8" s="271">
        <v>244</v>
      </c>
      <c r="I8" s="271">
        <v>40</v>
      </c>
      <c r="J8" s="271">
        <v>191</v>
      </c>
      <c r="K8" s="271">
        <v>16</v>
      </c>
      <c r="L8" s="27" t="s">
        <v>6</v>
      </c>
      <c r="M8" s="539" t="s">
        <v>61</v>
      </c>
      <c r="O8" s="1" t="s">
        <v>1</v>
      </c>
    </row>
    <row r="9" spans="2:16" ht="24" customHeight="1">
      <c r="B9" s="540"/>
      <c r="C9" s="29" t="s">
        <v>38</v>
      </c>
      <c r="D9" s="271">
        <v>262</v>
      </c>
      <c r="E9" s="271">
        <v>17</v>
      </c>
      <c r="F9" s="271">
        <v>507</v>
      </c>
      <c r="G9" s="271">
        <v>45</v>
      </c>
      <c r="H9" s="271">
        <v>168</v>
      </c>
      <c r="I9" s="271">
        <v>12</v>
      </c>
      <c r="J9" s="271">
        <v>105</v>
      </c>
      <c r="K9" s="271">
        <v>2</v>
      </c>
      <c r="L9" s="27" t="s">
        <v>9</v>
      </c>
      <c r="M9" s="539"/>
      <c r="P9" s="1" t="s">
        <v>1</v>
      </c>
    </row>
    <row r="10" spans="2:13" ht="24" customHeight="1">
      <c r="B10" s="540"/>
      <c r="C10" s="29" t="s">
        <v>39</v>
      </c>
      <c r="D10" s="271">
        <f aca="true" t="shared" si="0" ref="D10:I10">SUM(D8:D9)</f>
        <v>441</v>
      </c>
      <c r="E10" s="271">
        <f t="shared" si="0"/>
        <v>232</v>
      </c>
      <c r="F10" s="271">
        <f t="shared" si="0"/>
        <v>1300</v>
      </c>
      <c r="G10" s="271">
        <f t="shared" si="0"/>
        <v>168</v>
      </c>
      <c r="H10" s="271">
        <f t="shared" si="0"/>
        <v>412</v>
      </c>
      <c r="I10" s="271">
        <f t="shared" si="0"/>
        <v>52</v>
      </c>
      <c r="J10" s="271">
        <f>SUM(J8:J9)</f>
        <v>296</v>
      </c>
      <c r="K10" s="271">
        <f>SUM(K8:K9)</f>
        <v>18</v>
      </c>
      <c r="L10" s="27" t="s">
        <v>14</v>
      </c>
      <c r="M10" s="539"/>
    </row>
    <row r="11" spans="2:13" ht="24" customHeight="1">
      <c r="B11" s="540" t="s">
        <v>93</v>
      </c>
      <c r="C11" s="29" t="s">
        <v>37</v>
      </c>
      <c r="D11" s="271">
        <v>151</v>
      </c>
      <c r="E11" s="271">
        <v>46</v>
      </c>
      <c r="F11" s="271">
        <v>518</v>
      </c>
      <c r="G11" s="271">
        <v>18</v>
      </c>
      <c r="H11" s="271">
        <v>75</v>
      </c>
      <c r="I11" s="271">
        <v>2</v>
      </c>
      <c r="J11" s="271">
        <v>52</v>
      </c>
      <c r="K11" s="271">
        <v>6</v>
      </c>
      <c r="L11" s="27" t="s">
        <v>6</v>
      </c>
      <c r="M11" s="539" t="s">
        <v>62</v>
      </c>
    </row>
    <row r="12" spans="2:18" ht="24" customHeight="1">
      <c r="B12" s="540"/>
      <c r="C12" s="29" t="s">
        <v>38</v>
      </c>
      <c r="D12" s="271">
        <v>69</v>
      </c>
      <c r="E12" s="271">
        <v>9</v>
      </c>
      <c r="F12" s="271">
        <v>166</v>
      </c>
      <c r="G12" s="271">
        <v>22</v>
      </c>
      <c r="H12" s="271">
        <v>29</v>
      </c>
      <c r="I12" s="271">
        <v>9</v>
      </c>
      <c r="J12" s="271">
        <v>21</v>
      </c>
      <c r="K12" s="271">
        <v>0</v>
      </c>
      <c r="L12" s="27" t="s">
        <v>9</v>
      </c>
      <c r="M12" s="539"/>
      <c r="R12" s="1" t="s">
        <v>1</v>
      </c>
    </row>
    <row r="13" spans="2:13" ht="24" customHeight="1">
      <c r="B13" s="540"/>
      <c r="C13" s="29" t="s">
        <v>39</v>
      </c>
      <c r="D13" s="271">
        <f aca="true" t="shared" si="1" ref="D13:K13">SUM(D11:D12)</f>
        <v>220</v>
      </c>
      <c r="E13" s="271">
        <f t="shared" si="1"/>
        <v>55</v>
      </c>
      <c r="F13" s="271">
        <f t="shared" si="1"/>
        <v>684</v>
      </c>
      <c r="G13" s="271">
        <f t="shared" si="1"/>
        <v>40</v>
      </c>
      <c r="H13" s="271">
        <f t="shared" si="1"/>
        <v>104</v>
      </c>
      <c r="I13" s="271">
        <f t="shared" si="1"/>
        <v>11</v>
      </c>
      <c r="J13" s="271">
        <f t="shared" si="1"/>
        <v>73</v>
      </c>
      <c r="K13" s="271">
        <f t="shared" si="1"/>
        <v>6</v>
      </c>
      <c r="L13" s="27" t="s">
        <v>14</v>
      </c>
      <c r="M13" s="539"/>
    </row>
    <row r="14" spans="2:16" ht="24" customHeight="1">
      <c r="B14" s="540" t="s">
        <v>94</v>
      </c>
      <c r="C14" s="29" t="s">
        <v>37</v>
      </c>
      <c r="D14" s="271">
        <v>64</v>
      </c>
      <c r="E14" s="271">
        <v>11</v>
      </c>
      <c r="F14" s="271">
        <v>239</v>
      </c>
      <c r="G14" s="271">
        <v>1</v>
      </c>
      <c r="H14" s="271">
        <v>52</v>
      </c>
      <c r="I14" s="271">
        <v>0</v>
      </c>
      <c r="J14" s="271">
        <v>52</v>
      </c>
      <c r="K14" s="271">
        <v>3</v>
      </c>
      <c r="L14" s="27" t="s">
        <v>6</v>
      </c>
      <c r="M14" s="539" t="s">
        <v>63</v>
      </c>
      <c r="P14" s="1" t="s">
        <v>1</v>
      </c>
    </row>
    <row r="15" spans="2:16" ht="24" customHeight="1">
      <c r="B15" s="540"/>
      <c r="C15" s="29" t="s">
        <v>38</v>
      </c>
      <c r="D15" s="271">
        <v>50</v>
      </c>
      <c r="E15" s="271">
        <v>1</v>
      </c>
      <c r="F15" s="271">
        <v>176</v>
      </c>
      <c r="G15" s="271">
        <v>1</v>
      </c>
      <c r="H15" s="271">
        <v>30</v>
      </c>
      <c r="I15" s="271">
        <v>1</v>
      </c>
      <c r="J15" s="271">
        <v>37</v>
      </c>
      <c r="K15" s="271">
        <v>2</v>
      </c>
      <c r="L15" s="27" t="s">
        <v>9</v>
      </c>
      <c r="M15" s="539"/>
      <c r="P15" s="1" t="s">
        <v>1</v>
      </c>
    </row>
    <row r="16" spans="2:13" ht="24" customHeight="1">
      <c r="B16" s="540"/>
      <c r="C16" s="29" t="s">
        <v>39</v>
      </c>
      <c r="D16" s="271">
        <f aca="true" t="shared" si="2" ref="D16:K16">SUM(D14:D15)</f>
        <v>114</v>
      </c>
      <c r="E16" s="271">
        <f t="shared" si="2"/>
        <v>12</v>
      </c>
      <c r="F16" s="271">
        <f t="shared" si="2"/>
        <v>415</v>
      </c>
      <c r="G16" s="271">
        <f t="shared" si="2"/>
        <v>2</v>
      </c>
      <c r="H16" s="271">
        <f t="shared" si="2"/>
        <v>82</v>
      </c>
      <c r="I16" s="271">
        <f t="shared" si="2"/>
        <v>1</v>
      </c>
      <c r="J16" s="271">
        <f t="shared" si="2"/>
        <v>89</v>
      </c>
      <c r="K16" s="271">
        <f t="shared" si="2"/>
        <v>5</v>
      </c>
      <c r="L16" s="27" t="s">
        <v>14</v>
      </c>
      <c r="M16" s="539"/>
    </row>
    <row r="17" spans="2:13" ht="24" customHeight="1">
      <c r="B17" s="540" t="s">
        <v>95</v>
      </c>
      <c r="C17" s="29" t="s">
        <v>37</v>
      </c>
      <c r="D17" s="271">
        <v>49</v>
      </c>
      <c r="E17" s="271">
        <v>53</v>
      </c>
      <c r="F17" s="271">
        <v>326</v>
      </c>
      <c r="G17" s="271">
        <v>38</v>
      </c>
      <c r="H17" s="271">
        <v>68</v>
      </c>
      <c r="I17" s="271">
        <v>8</v>
      </c>
      <c r="J17" s="271">
        <v>26</v>
      </c>
      <c r="K17" s="271">
        <v>2</v>
      </c>
      <c r="L17" s="27" t="s">
        <v>6</v>
      </c>
      <c r="M17" s="539" t="s">
        <v>64</v>
      </c>
    </row>
    <row r="18" spans="2:13" ht="24" customHeight="1">
      <c r="B18" s="540"/>
      <c r="C18" s="29" t="s">
        <v>38</v>
      </c>
      <c r="D18" s="271">
        <v>36</v>
      </c>
      <c r="E18" s="271">
        <v>21</v>
      </c>
      <c r="F18" s="271">
        <v>167</v>
      </c>
      <c r="G18" s="271">
        <v>26</v>
      </c>
      <c r="H18" s="271">
        <v>23</v>
      </c>
      <c r="I18" s="271">
        <v>2</v>
      </c>
      <c r="J18" s="271">
        <v>29</v>
      </c>
      <c r="K18" s="271">
        <v>3</v>
      </c>
      <c r="L18" s="27" t="s">
        <v>9</v>
      </c>
      <c r="M18" s="539"/>
    </row>
    <row r="19" spans="2:13" ht="24" customHeight="1">
      <c r="B19" s="540"/>
      <c r="C19" s="29" t="s">
        <v>39</v>
      </c>
      <c r="D19" s="283">
        <f aca="true" t="shared" si="3" ref="D19:K19">SUM(D17:D18)</f>
        <v>85</v>
      </c>
      <c r="E19" s="283">
        <f t="shared" si="3"/>
        <v>74</v>
      </c>
      <c r="F19" s="283">
        <f t="shared" si="3"/>
        <v>493</v>
      </c>
      <c r="G19" s="283">
        <f t="shared" si="3"/>
        <v>64</v>
      </c>
      <c r="H19" s="283">
        <f t="shared" si="3"/>
        <v>91</v>
      </c>
      <c r="I19" s="283">
        <f t="shared" si="3"/>
        <v>10</v>
      </c>
      <c r="J19" s="283">
        <f t="shared" si="3"/>
        <v>55</v>
      </c>
      <c r="K19" s="283">
        <f t="shared" si="3"/>
        <v>5</v>
      </c>
      <c r="L19" s="27" t="s">
        <v>14</v>
      </c>
      <c r="M19" s="539"/>
    </row>
    <row r="20" spans="2:14" ht="24" customHeight="1">
      <c r="B20" s="540" t="s">
        <v>96</v>
      </c>
      <c r="C20" s="29" t="s">
        <v>37</v>
      </c>
      <c r="D20" s="271">
        <v>17</v>
      </c>
      <c r="E20" s="271">
        <v>56</v>
      </c>
      <c r="F20" s="271">
        <v>197</v>
      </c>
      <c r="G20" s="271">
        <v>4</v>
      </c>
      <c r="H20" s="271">
        <v>48</v>
      </c>
      <c r="I20" s="271">
        <v>0</v>
      </c>
      <c r="J20" s="271">
        <v>34</v>
      </c>
      <c r="K20" s="271">
        <v>0</v>
      </c>
      <c r="L20" s="27" t="s">
        <v>6</v>
      </c>
      <c r="M20" s="539" t="s">
        <v>65</v>
      </c>
      <c r="N20" s="73"/>
    </row>
    <row r="21" spans="2:14" ht="24" customHeight="1">
      <c r="B21" s="540"/>
      <c r="C21" s="29" t="s">
        <v>38</v>
      </c>
      <c r="D21" s="271">
        <v>41</v>
      </c>
      <c r="E21" s="271">
        <v>6</v>
      </c>
      <c r="F21" s="271">
        <v>143</v>
      </c>
      <c r="G21" s="271">
        <v>25</v>
      </c>
      <c r="H21" s="271">
        <v>17</v>
      </c>
      <c r="I21" s="271">
        <v>0</v>
      </c>
      <c r="J21" s="271">
        <v>16</v>
      </c>
      <c r="K21" s="271">
        <v>1</v>
      </c>
      <c r="L21" s="27" t="s">
        <v>9</v>
      </c>
      <c r="M21" s="539"/>
      <c r="N21" s="73"/>
    </row>
    <row r="22" spans="2:14" ht="24" customHeight="1">
      <c r="B22" s="540"/>
      <c r="C22" s="29" t="s">
        <v>39</v>
      </c>
      <c r="D22" s="271">
        <f aca="true" t="shared" si="4" ref="D22:K22">SUM(D20:D21)</f>
        <v>58</v>
      </c>
      <c r="E22" s="271">
        <f t="shared" si="4"/>
        <v>62</v>
      </c>
      <c r="F22" s="271">
        <f t="shared" si="4"/>
        <v>340</v>
      </c>
      <c r="G22" s="271">
        <f t="shared" si="4"/>
        <v>29</v>
      </c>
      <c r="H22" s="271">
        <f t="shared" si="4"/>
        <v>65</v>
      </c>
      <c r="I22" s="271">
        <f t="shared" si="4"/>
        <v>0</v>
      </c>
      <c r="J22" s="271">
        <f t="shared" si="4"/>
        <v>50</v>
      </c>
      <c r="K22" s="271">
        <f t="shared" si="4"/>
        <v>1</v>
      </c>
      <c r="L22" s="27" t="s">
        <v>14</v>
      </c>
      <c r="M22" s="539"/>
      <c r="N22" s="73"/>
    </row>
    <row r="23" spans="2:13" ht="24" customHeight="1">
      <c r="B23" s="527" t="s">
        <v>55</v>
      </c>
      <c r="C23" s="366" t="s">
        <v>37</v>
      </c>
      <c r="D23" s="373">
        <f aca="true" t="shared" si="5" ref="D23:I23">D8+D11+D14+D17+D20</f>
        <v>460</v>
      </c>
      <c r="E23" s="373">
        <f t="shared" si="5"/>
        <v>381</v>
      </c>
      <c r="F23" s="373">
        <f t="shared" si="5"/>
        <v>2073</v>
      </c>
      <c r="G23" s="373">
        <f t="shared" si="5"/>
        <v>184</v>
      </c>
      <c r="H23" s="373">
        <f t="shared" si="5"/>
        <v>487</v>
      </c>
      <c r="I23" s="373">
        <f t="shared" si="5"/>
        <v>50</v>
      </c>
      <c r="J23" s="373">
        <f>J8+J11+J14+J17+J20</f>
        <v>355</v>
      </c>
      <c r="K23" s="373">
        <f>K8+K11+K14+K17+K20</f>
        <v>27</v>
      </c>
      <c r="L23" s="367" t="s">
        <v>6</v>
      </c>
      <c r="M23" s="541" t="s">
        <v>56</v>
      </c>
    </row>
    <row r="24" spans="2:13" ht="24" customHeight="1">
      <c r="B24" s="439"/>
      <c r="C24" s="29" t="s">
        <v>38</v>
      </c>
      <c r="D24" s="271">
        <f aca="true" t="shared" si="6" ref="D24:I24">D9+D12+D15+D18+D21</f>
        <v>458</v>
      </c>
      <c r="E24" s="271">
        <f t="shared" si="6"/>
        <v>54</v>
      </c>
      <c r="F24" s="271">
        <f t="shared" si="6"/>
        <v>1159</v>
      </c>
      <c r="G24" s="271">
        <f t="shared" si="6"/>
        <v>119</v>
      </c>
      <c r="H24" s="271">
        <f t="shared" si="6"/>
        <v>267</v>
      </c>
      <c r="I24" s="271">
        <f t="shared" si="6"/>
        <v>24</v>
      </c>
      <c r="J24" s="271">
        <f>J9+J12+J15+J18+J21</f>
        <v>208</v>
      </c>
      <c r="K24" s="271">
        <f>K9+K12+K15+K18+K21</f>
        <v>8</v>
      </c>
      <c r="L24" s="27" t="s">
        <v>9</v>
      </c>
      <c r="M24" s="456"/>
    </row>
    <row r="25" spans="2:13" ht="24" customHeight="1" thickBot="1">
      <c r="B25" s="455"/>
      <c r="C25" s="277" t="s">
        <v>39</v>
      </c>
      <c r="D25" s="272">
        <f aca="true" t="shared" si="7" ref="D25:K25">SUM(D23:D24)</f>
        <v>918</v>
      </c>
      <c r="E25" s="272">
        <f t="shared" si="7"/>
        <v>435</v>
      </c>
      <c r="F25" s="272">
        <f t="shared" si="7"/>
        <v>3232</v>
      </c>
      <c r="G25" s="272">
        <f t="shared" si="7"/>
        <v>303</v>
      </c>
      <c r="H25" s="272">
        <f t="shared" si="7"/>
        <v>754</v>
      </c>
      <c r="I25" s="272">
        <f t="shared" si="7"/>
        <v>74</v>
      </c>
      <c r="J25" s="272">
        <f t="shared" si="7"/>
        <v>563</v>
      </c>
      <c r="K25" s="272">
        <f t="shared" si="7"/>
        <v>35</v>
      </c>
      <c r="L25" s="278" t="s">
        <v>14</v>
      </c>
      <c r="M25" s="542"/>
    </row>
    <row r="26" spans="2:17" s="5" customFormat="1" ht="24" customHeight="1">
      <c r="B26" s="536" t="s">
        <v>403</v>
      </c>
      <c r="C26" s="536"/>
      <c r="D26" s="536"/>
      <c r="E26" s="532" t="s">
        <v>405</v>
      </c>
      <c r="F26" s="532"/>
      <c r="G26" s="532"/>
      <c r="H26" s="532"/>
      <c r="I26" s="532"/>
      <c r="J26" s="532"/>
      <c r="K26" s="532"/>
      <c r="L26" s="532"/>
      <c r="M26" s="532"/>
      <c r="Q26" s="18"/>
    </row>
    <row r="27" spans="2:13" ht="24" customHeight="1">
      <c r="B27" s="522" t="s">
        <v>114</v>
      </c>
      <c r="C27" s="522"/>
      <c r="D27" s="522"/>
      <c r="E27" s="522"/>
      <c r="F27" s="522"/>
      <c r="G27" s="531" t="s">
        <v>145</v>
      </c>
      <c r="H27" s="531"/>
      <c r="I27" s="531"/>
      <c r="J27" s="531"/>
      <c r="K27" s="531"/>
      <c r="L27" s="531"/>
      <c r="M27" s="531"/>
    </row>
    <row r="28" spans="2:13" ht="24" customHeight="1">
      <c r="B28" s="522" t="s">
        <v>115</v>
      </c>
      <c r="C28" s="522"/>
      <c r="D28" s="522"/>
      <c r="E28" s="522"/>
      <c r="F28" s="522"/>
      <c r="G28" s="526" t="s">
        <v>146</v>
      </c>
      <c r="H28" s="526"/>
      <c r="I28" s="526"/>
      <c r="J28" s="526"/>
      <c r="K28" s="526"/>
      <c r="L28" s="526"/>
      <c r="M28" s="526"/>
    </row>
    <row r="29" spans="2:13" ht="24" customHeight="1">
      <c r="B29" s="368" t="s">
        <v>134</v>
      </c>
      <c r="C29" s="369"/>
      <c r="D29" s="370"/>
      <c r="E29" s="371"/>
      <c r="F29" s="372"/>
      <c r="G29" s="372"/>
      <c r="H29" s="372"/>
      <c r="I29" s="372"/>
      <c r="J29" s="372"/>
      <c r="K29" s="523" t="s">
        <v>135</v>
      </c>
      <c r="L29" s="523"/>
      <c r="M29" s="523"/>
    </row>
    <row r="30" ht="12.75">
      <c r="D30" s="73"/>
    </row>
    <row r="31" ht="12.75">
      <c r="F31" s="16"/>
    </row>
  </sheetData>
  <sheetProtection/>
  <mergeCells count="30">
    <mergeCell ref="B2:M2"/>
    <mergeCell ref="L5:M6"/>
    <mergeCell ref="B3:M3"/>
    <mergeCell ref="F5:G5"/>
    <mergeCell ref="J5:K5"/>
    <mergeCell ref="H5:I5"/>
    <mergeCell ref="B4:M4"/>
    <mergeCell ref="B5:C6"/>
    <mergeCell ref="L7:M7"/>
    <mergeCell ref="M8:M10"/>
    <mergeCell ref="B23:B25"/>
    <mergeCell ref="M17:M19"/>
    <mergeCell ref="B17:B19"/>
    <mergeCell ref="D5:E5"/>
    <mergeCell ref="M23:M25"/>
    <mergeCell ref="M20:M22"/>
    <mergeCell ref="B28:F28"/>
    <mergeCell ref="E26:M26"/>
    <mergeCell ref="B8:B10"/>
    <mergeCell ref="M14:M16"/>
    <mergeCell ref="K29:M29"/>
    <mergeCell ref="M11:M13"/>
    <mergeCell ref="B7:C7"/>
    <mergeCell ref="B14:B16"/>
    <mergeCell ref="B11:B13"/>
    <mergeCell ref="B26:D26"/>
    <mergeCell ref="G28:M28"/>
    <mergeCell ref="G27:M27"/>
    <mergeCell ref="B20:B22"/>
    <mergeCell ref="B27:F27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70" r:id="rId2"/>
  <rowBreaks count="1" manualBreakCount="1">
    <brk id="31" max="1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24"/>
  <sheetViews>
    <sheetView rightToLeft="1" zoomScalePageLayoutView="0" workbookViewId="0" topLeftCell="A1">
      <selection activeCell="H1" sqref="H1"/>
    </sheetView>
  </sheetViews>
  <sheetFormatPr defaultColWidth="9.140625" defaultRowHeight="15"/>
  <cols>
    <col min="1" max="1" width="15.7109375" style="11" customWidth="1"/>
    <col min="2" max="2" width="23.8515625" style="11" customWidth="1"/>
    <col min="3" max="3" width="6.7109375" style="47" customWidth="1"/>
    <col min="4" max="6" width="12.7109375" style="11" customWidth="1"/>
    <col min="7" max="7" width="6.7109375" style="48" customWidth="1"/>
    <col min="8" max="8" width="23.8515625" style="11" customWidth="1"/>
    <col min="9" max="9" width="9.140625" style="11" customWidth="1"/>
    <col min="10" max="10" width="38.140625" style="11" customWidth="1"/>
    <col min="11" max="16384" width="9.140625" style="11" customWidth="1"/>
  </cols>
  <sheetData>
    <row r="1" spans="2:8" ht="39.75" customHeight="1">
      <c r="B1" s="212"/>
      <c r="C1" s="402"/>
      <c r="D1" s="212"/>
      <c r="E1" s="212"/>
      <c r="F1" s="212"/>
      <c r="G1" s="403"/>
      <c r="H1" s="212"/>
    </row>
    <row r="2" spans="2:10" ht="24" customHeight="1">
      <c r="B2" s="550" t="s">
        <v>425</v>
      </c>
      <c r="C2" s="550"/>
      <c r="D2" s="550"/>
      <c r="E2" s="550"/>
      <c r="F2" s="550"/>
      <c r="G2" s="550"/>
      <c r="H2" s="550"/>
      <c r="J2" s="552"/>
    </row>
    <row r="3" spans="2:10" ht="24" customHeight="1">
      <c r="B3" s="551" t="s">
        <v>426</v>
      </c>
      <c r="C3" s="551"/>
      <c r="D3" s="551"/>
      <c r="E3" s="551"/>
      <c r="F3" s="551"/>
      <c r="G3" s="551"/>
      <c r="H3" s="551"/>
      <c r="J3" s="552"/>
    </row>
    <row r="4" spans="2:8" ht="24" customHeight="1">
      <c r="B4" s="551" t="s">
        <v>423</v>
      </c>
      <c r="C4" s="551"/>
      <c r="D4" s="551"/>
      <c r="E4" s="551"/>
      <c r="F4" s="551"/>
      <c r="G4" s="551"/>
      <c r="H4" s="551"/>
    </row>
    <row r="5" spans="2:8" ht="24" customHeight="1">
      <c r="B5" s="548" t="s">
        <v>99</v>
      </c>
      <c r="C5" s="549"/>
      <c r="D5" s="305" t="s">
        <v>497</v>
      </c>
      <c r="E5" s="305" t="s">
        <v>498</v>
      </c>
      <c r="F5" s="305" t="s">
        <v>20</v>
      </c>
      <c r="G5" s="553" t="s">
        <v>100</v>
      </c>
      <c r="H5" s="553"/>
    </row>
    <row r="6" spans="2:8" ht="24" customHeight="1">
      <c r="B6" s="385" t="s">
        <v>40</v>
      </c>
      <c r="C6" s="385"/>
      <c r="D6" s="386" t="s">
        <v>499</v>
      </c>
      <c r="E6" s="231" t="s">
        <v>500</v>
      </c>
      <c r="F6" s="386" t="s">
        <v>0</v>
      </c>
      <c r="G6" s="387"/>
      <c r="H6" s="387" t="s">
        <v>41</v>
      </c>
    </row>
    <row r="7" spans="2:8" ht="24" customHeight="1">
      <c r="B7" s="295" t="s">
        <v>101</v>
      </c>
      <c r="C7" s="383"/>
      <c r="D7" s="70"/>
      <c r="E7" s="70"/>
      <c r="F7" s="70"/>
      <c r="G7" s="381"/>
      <c r="H7" s="380" t="s">
        <v>102</v>
      </c>
    </row>
    <row r="8" spans="2:8" ht="24" customHeight="1">
      <c r="B8" s="382" t="s">
        <v>50</v>
      </c>
      <c r="C8" s="88" t="s">
        <v>37</v>
      </c>
      <c r="D8" s="392">
        <v>93</v>
      </c>
      <c r="E8" s="392">
        <v>1</v>
      </c>
      <c r="F8" s="392">
        <f>SUM(D8:E8)</f>
        <v>94</v>
      </c>
      <c r="G8" s="327" t="s">
        <v>6</v>
      </c>
      <c r="H8" s="384" t="s">
        <v>51</v>
      </c>
    </row>
    <row r="9" spans="2:8" ht="24" customHeight="1">
      <c r="B9" s="382" t="s">
        <v>103</v>
      </c>
      <c r="C9" s="88" t="s">
        <v>37</v>
      </c>
      <c r="D9" s="392">
        <v>66</v>
      </c>
      <c r="E9" s="392">
        <v>0</v>
      </c>
      <c r="F9" s="392">
        <f>SUM(D9:E9)</f>
        <v>66</v>
      </c>
      <c r="G9" s="327" t="s">
        <v>6</v>
      </c>
      <c r="H9" s="384" t="s">
        <v>52</v>
      </c>
    </row>
    <row r="10" spans="2:8" ht="24" customHeight="1">
      <c r="B10" s="382" t="s">
        <v>104</v>
      </c>
      <c r="C10" s="88" t="s">
        <v>37</v>
      </c>
      <c r="D10" s="392">
        <v>101</v>
      </c>
      <c r="E10" s="392">
        <v>0</v>
      </c>
      <c r="F10" s="392">
        <f>SUM(D10:E10)</f>
        <v>101</v>
      </c>
      <c r="G10" s="327" t="s">
        <v>6</v>
      </c>
      <c r="H10" s="384" t="s">
        <v>53</v>
      </c>
    </row>
    <row r="11" spans="2:8" ht="24" customHeight="1">
      <c r="B11" s="382" t="s">
        <v>105</v>
      </c>
      <c r="C11" s="88" t="s">
        <v>37</v>
      </c>
      <c r="D11" s="392">
        <v>73</v>
      </c>
      <c r="E11" s="392">
        <v>1</v>
      </c>
      <c r="F11" s="392">
        <f>SUM(D11:E11)</f>
        <v>74</v>
      </c>
      <c r="G11" s="327" t="s">
        <v>6</v>
      </c>
      <c r="H11" s="384" t="s">
        <v>54</v>
      </c>
    </row>
    <row r="12" spans="2:8" ht="24" customHeight="1" thickBot="1">
      <c r="B12" s="388" t="s">
        <v>32</v>
      </c>
      <c r="C12" s="390" t="s">
        <v>37</v>
      </c>
      <c r="D12" s="393">
        <f>SUM(D8:D11)</f>
        <v>333</v>
      </c>
      <c r="E12" s="393">
        <f>SUM(E8:E11)</f>
        <v>2</v>
      </c>
      <c r="F12" s="394">
        <f>SUM(F8:F11)</f>
        <v>335</v>
      </c>
      <c r="G12" s="391" t="s">
        <v>6</v>
      </c>
      <c r="H12" s="389" t="s">
        <v>56</v>
      </c>
    </row>
    <row r="13" spans="2:8" ht="24" customHeight="1">
      <c r="B13" s="295" t="s">
        <v>106</v>
      </c>
      <c r="C13" s="88"/>
      <c r="D13" s="392"/>
      <c r="E13" s="392"/>
      <c r="F13" s="392"/>
      <c r="G13" s="327"/>
      <c r="H13" s="380" t="s">
        <v>107</v>
      </c>
    </row>
    <row r="14" spans="2:16" ht="24" customHeight="1">
      <c r="B14" s="382" t="s">
        <v>60</v>
      </c>
      <c r="C14" s="88" t="s">
        <v>37</v>
      </c>
      <c r="D14" s="392">
        <v>66</v>
      </c>
      <c r="E14" s="392">
        <v>0</v>
      </c>
      <c r="F14" s="392">
        <f>SUM(D14:E14)</f>
        <v>66</v>
      </c>
      <c r="G14" s="327" t="s">
        <v>6</v>
      </c>
      <c r="H14" s="384" t="s">
        <v>61</v>
      </c>
      <c r="J14" s="13"/>
      <c r="K14" s="13"/>
      <c r="L14" s="13"/>
      <c r="M14" s="13"/>
      <c r="N14" s="13"/>
      <c r="O14" s="13"/>
      <c r="P14" s="13"/>
    </row>
    <row r="15" spans="2:16" ht="24" customHeight="1">
      <c r="B15" s="382" t="s">
        <v>108</v>
      </c>
      <c r="C15" s="88" t="s">
        <v>37</v>
      </c>
      <c r="D15" s="392">
        <v>23</v>
      </c>
      <c r="E15" s="392">
        <v>3</v>
      </c>
      <c r="F15" s="392">
        <f>SUM(D15:E15)</f>
        <v>26</v>
      </c>
      <c r="G15" s="327" t="s">
        <v>6</v>
      </c>
      <c r="H15" s="384" t="s">
        <v>62</v>
      </c>
      <c r="J15" s="13"/>
      <c r="K15" s="142"/>
      <c r="L15" s="142"/>
      <c r="M15" s="142"/>
      <c r="N15" s="13"/>
      <c r="O15" s="13"/>
      <c r="P15" s="13"/>
    </row>
    <row r="16" spans="2:16" ht="24" customHeight="1">
      <c r="B16" s="382" t="s">
        <v>109</v>
      </c>
      <c r="C16" s="88" t="s">
        <v>37</v>
      </c>
      <c r="D16" s="392">
        <v>30</v>
      </c>
      <c r="E16" s="392">
        <v>0</v>
      </c>
      <c r="F16" s="392">
        <f>SUM(D16:E16)</f>
        <v>30</v>
      </c>
      <c r="G16" s="327" t="s">
        <v>6</v>
      </c>
      <c r="H16" s="384" t="s">
        <v>63</v>
      </c>
      <c r="I16" s="136"/>
      <c r="J16" s="136"/>
      <c r="K16" s="136"/>
      <c r="L16" s="143"/>
      <c r="M16" s="144"/>
      <c r="N16" s="13"/>
      <c r="O16" s="13"/>
      <c r="P16" s="13"/>
    </row>
    <row r="17" spans="2:16" ht="24" customHeight="1">
      <c r="B17" s="382" t="s">
        <v>110</v>
      </c>
      <c r="C17" s="88" t="s">
        <v>37</v>
      </c>
      <c r="D17" s="392">
        <v>46</v>
      </c>
      <c r="E17" s="392">
        <v>0</v>
      </c>
      <c r="F17" s="392">
        <f>SUM(D17:E17)</f>
        <v>46</v>
      </c>
      <c r="G17" s="327" t="s">
        <v>6</v>
      </c>
      <c r="H17" s="384" t="s">
        <v>64</v>
      </c>
      <c r="I17" s="136"/>
      <c r="J17" s="136"/>
      <c r="K17" s="145"/>
      <c r="L17" s="146"/>
      <c r="M17" s="144"/>
      <c r="N17" s="13"/>
      <c r="O17" s="13"/>
      <c r="P17" s="13"/>
    </row>
    <row r="18" spans="2:16" ht="24" customHeight="1">
      <c r="B18" s="382" t="s">
        <v>111</v>
      </c>
      <c r="C18" s="88" t="s">
        <v>37</v>
      </c>
      <c r="D18" s="392">
        <v>50</v>
      </c>
      <c r="E18" s="392">
        <v>0</v>
      </c>
      <c r="F18" s="392">
        <f>SUM(D18:E18)</f>
        <v>50</v>
      </c>
      <c r="G18" s="327" t="s">
        <v>6</v>
      </c>
      <c r="H18" s="384" t="s">
        <v>65</v>
      </c>
      <c r="J18" s="147"/>
      <c r="K18" s="148"/>
      <c r="L18" s="148"/>
      <c r="M18" s="148"/>
      <c r="N18" s="13"/>
      <c r="O18" s="13"/>
      <c r="P18" s="13"/>
    </row>
    <row r="19" spans="2:16" ht="24" customHeight="1" thickBot="1">
      <c r="B19" s="388" t="s">
        <v>32</v>
      </c>
      <c r="C19" s="390" t="s">
        <v>37</v>
      </c>
      <c r="D19" s="393">
        <f>SUM(D14:D18)</f>
        <v>215</v>
      </c>
      <c r="E19" s="393">
        <f>SUM(E14:E18)</f>
        <v>3</v>
      </c>
      <c r="F19" s="394">
        <f>SUM(F14:F18)</f>
        <v>218</v>
      </c>
      <c r="G19" s="391" t="s">
        <v>6</v>
      </c>
      <c r="H19" s="389" t="s">
        <v>56</v>
      </c>
      <c r="J19" s="13"/>
      <c r="K19" s="13"/>
      <c r="L19" s="13"/>
      <c r="M19" s="13"/>
      <c r="N19" s="13"/>
      <c r="O19" s="13"/>
      <c r="P19" s="13"/>
    </row>
    <row r="20" spans="2:16" ht="24" customHeight="1">
      <c r="B20" s="554" t="s">
        <v>403</v>
      </c>
      <c r="C20" s="554"/>
      <c r="D20" s="554"/>
      <c r="E20" s="395"/>
      <c r="F20" s="395"/>
      <c r="G20" s="544" t="s">
        <v>402</v>
      </c>
      <c r="H20" s="544"/>
      <c r="J20" s="13"/>
      <c r="K20" s="13"/>
      <c r="L20" s="13"/>
      <c r="M20" s="13"/>
      <c r="N20" s="13"/>
      <c r="O20" s="13"/>
      <c r="P20" s="13"/>
    </row>
    <row r="21" spans="2:16" s="33" customFormat="1" ht="24" customHeight="1">
      <c r="B21" s="396" t="s">
        <v>180</v>
      </c>
      <c r="C21" s="397"/>
      <c r="D21" s="397"/>
      <c r="E21" s="398"/>
      <c r="F21" s="399"/>
      <c r="G21" s="400"/>
      <c r="H21" s="401" t="s">
        <v>329</v>
      </c>
      <c r="J21" s="149"/>
      <c r="K21" s="149"/>
      <c r="L21" s="149"/>
      <c r="M21" s="149"/>
      <c r="N21" s="131"/>
      <c r="O21" s="131"/>
      <c r="P21" s="131"/>
    </row>
    <row r="22" spans="2:18" s="33" customFormat="1" ht="24" customHeight="1">
      <c r="B22" s="546" t="s">
        <v>264</v>
      </c>
      <c r="C22" s="546"/>
      <c r="D22" s="546"/>
      <c r="E22" s="401"/>
      <c r="F22" s="547" t="s">
        <v>411</v>
      </c>
      <c r="G22" s="547"/>
      <c r="H22" s="547"/>
      <c r="I22" s="46"/>
      <c r="J22" s="545"/>
      <c r="K22" s="545"/>
      <c r="L22" s="545"/>
      <c r="M22" s="545"/>
      <c r="N22" s="95"/>
      <c r="O22" s="95"/>
      <c r="P22" s="95"/>
      <c r="Q22" s="95"/>
      <c r="R22" s="95"/>
    </row>
    <row r="24" spans="2:6" ht="15">
      <c r="B24" s="543"/>
      <c r="C24" s="543"/>
      <c r="D24" s="543"/>
      <c r="E24" s="543"/>
      <c r="F24" s="543"/>
    </row>
  </sheetData>
  <sheetProtection/>
  <mergeCells count="12">
    <mergeCell ref="B2:H2"/>
    <mergeCell ref="B3:H3"/>
    <mergeCell ref="B4:H4"/>
    <mergeCell ref="J2:J3"/>
    <mergeCell ref="G5:H5"/>
    <mergeCell ref="B20:D20"/>
    <mergeCell ref="B24:F24"/>
    <mergeCell ref="G20:H20"/>
    <mergeCell ref="J22:M22"/>
    <mergeCell ref="B22:D22"/>
    <mergeCell ref="F22:H22"/>
    <mergeCell ref="B5:C5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6"/>
  <sheetViews>
    <sheetView rightToLeft="1" zoomScaleSheetLayoutView="100" zoomScalePageLayoutView="0" workbookViewId="0" topLeftCell="A1">
      <selection activeCell="L24" sqref="L24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17" width="8.7109375" style="1" customWidth="1"/>
    <col min="18" max="18" width="23.8515625" style="1" customWidth="1"/>
    <col min="19" max="19" width="10.7109375" style="1" bestFit="1" customWidth="1"/>
    <col min="20" max="16384" width="9.140625" style="1" customWidth="1"/>
  </cols>
  <sheetData>
    <row r="1" spans="2:18" ht="39.75" customHeight="1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2:19" ht="24" customHeight="1">
      <c r="B2" s="427" t="s">
        <v>427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3"/>
    </row>
    <row r="3" spans="2:19" ht="24" customHeight="1">
      <c r="B3" s="429" t="s">
        <v>428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3"/>
    </row>
    <row r="4" spans="2:18" ht="24" customHeight="1">
      <c r="B4" s="557" t="s">
        <v>375</v>
      </c>
      <c r="C4" s="440" t="s">
        <v>83</v>
      </c>
      <c r="D4" s="440"/>
      <c r="E4" s="440"/>
      <c r="F4" s="440" t="s">
        <v>84</v>
      </c>
      <c r="G4" s="440"/>
      <c r="H4" s="440"/>
      <c r="I4" s="440" t="s">
        <v>88</v>
      </c>
      <c r="J4" s="440"/>
      <c r="K4" s="440"/>
      <c r="L4" s="440" t="s">
        <v>113</v>
      </c>
      <c r="M4" s="440"/>
      <c r="N4" s="440"/>
      <c r="O4" s="430" t="s">
        <v>501</v>
      </c>
      <c r="P4" s="430"/>
      <c r="Q4" s="430"/>
      <c r="R4" s="442" t="s">
        <v>67</v>
      </c>
    </row>
    <row r="5" spans="2:18" ht="24" customHeight="1">
      <c r="B5" s="557"/>
      <c r="C5" s="317" t="s">
        <v>215</v>
      </c>
      <c r="D5" s="317" t="s">
        <v>137</v>
      </c>
      <c r="E5" s="317" t="s">
        <v>216</v>
      </c>
      <c r="F5" s="317" t="s">
        <v>215</v>
      </c>
      <c r="G5" s="317" t="s">
        <v>137</v>
      </c>
      <c r="H5" s="317" t="s">
        <v>216</v>
      </c>
      <c r="I5" s="317" t="s">
        <v>215</v>
      </c>
      <c r="J5" s="317" t="s">
        <v>137</v>
      </c>
      <c r="K5" s="317" t="s">
        <v>216</v>
      </c>
      <c r="L5" s="317" t="s">
        <v>215</v>
      </c>
      <c r="M5" s="317" t="s">
        <v>137</v>
      </c>
      <c r="N5" s="317" t="s">
        <v>216</v>
      </c>
      <c r="O5" s="317" t="s">
        <v>215</v>
      </c>
      <c r="P5" s="317" t="s">
        <v>137</v>
      </c>
      <c r="Q5" s="317" t="s">
        <v>216</v>
      </c>
      <c r="R5" s="442"/>
    </row>
    <row r="6" spans="2:18" ht="24" customHeight="1">
      <c r="B6" s="406" t="s">
        <v>68</v>
      </c>
      <c r="C6" s="198" t="s">
        <v>479</v>
      </c>
      <c r="D6" s="199" t="s">
        <v>480</v>
      </c>
      <c r="E6" s="199" t="s">
        <v>0</v>
      </c>
      <c r="F6" s="198" t="s">
        <v>479</v>
      </c>
      <c r="G6" s="199" t="s">
        <v>480</v>
      </c>
      <c r="H6" s="199" t="s">
        <v>0</v>
      </c>
      <c r="I6" s="198" t="s">
        <v>479</v>
      </c>
      <c r="J6" s="199" t="s">
        <v>480</v>
      </c>
      <c r="K6" s="199" t="s">
        <v>0</v>
      </c>
      <c r="L6" s="198" t="s">
        <v>479</v>
      </c>
      <c r="M6" s="199" t="s">
        <v>480</v>
      </c>
      <c r="N6" s="199" t="s">
        <v>0</v>
      </c>
      <c r="O6" s="198" t="s">
        <v>479</v>
      </c>
      <c r="P6" s="199" t="s">
        <v>480</v>
      </c>
      <c r="Q6" s="199" t="s">
        <v>0</v>
      </c>
      <c r="R6" s="407" t="s">
        <v>33</v>
      </c>
    </row>
    <row r="7" spans="2:18" ht="24" customHeight="1">
      <c r="B7" s="328" t="s">
        <v>330</v>
      </c>
      <c r="C7" s="283">
        <v>1089</v>
      </c>
      <c r="D7" s="283">
        <v>2802</v>
      </c>
      <c r="E7" s="283">
        <v>3891</v>
      </c>
      <c r="F7" s="283">
        <v>1191</v>
      </c>
      <c r="G7" s="283">
        <v>3063</v>
      </c>
      <c r="H7" s="283">
        <v>4254</v>
      </c>
      <c r="I7" s="201">
        <v>1101</v>
      </c>
      <c r="J7" s="201">
        <v>3023</v>
      </c>
      <c r="K7" s="201">
        <v>4124</v>
      </c>
      <c r="L7" s="283">
        <v>1165</v>
      </c>
      <c r="M7" s="283">
        <v>2693</v>
      </c>
      <c r="N7" s="283">
        <v>3858</v>
      </c>
      <c r="O7" s="283">
        <v>1032</v>
      </c>
      <c r="P7" s="283">
        <v>2432</v>
      </c>
      <c r="Q7" s="283">
        <f>P7+O7</f>
        <v>3464</v>
      </c>
      <c r="R7" s="363" t="s">
        <v>82</v>
      </c>
    </row>
    <row r="8" spans="2:18" ht="24" customHeight="1">
      <c r="B8" s="328" t="s">
        <v>182</v>
      </c>
      <c r="C8" s="283">
        <v>1492</v>
      </c>
      <c r="D8" s="283">
        <v>1291</v>
      </c>
      <c r="E8" s="283">
        <f>SUM(C8:D8)</f>
        <v>2783</v>
      </c>
      <c r="F8" s="283">
        <v>1417</v>
      </c>
      <c r="G8" s="283">
        <v>1258</v>
      </c>
      <c r="H8" s="283">
        <f>SUM(F8:G8)</f>
        <v>2675</v>
      </c>
      <c r="I8" s="201">
        <v>1195</v>
      </c>
      <c r="J8" s="201">
        <v>1286</v>
      </c>
      <c r="K8" s="201">
        <f>SUM(I8:J8)</f>
        <v>2481</v>
      </c>
      <c r="L8" s="283">
        <v>1342</v>
      </c>
      <c r="M8" s="283">
        <v>1185</v>
      </c>
      <c r="N8" s="283">
        <f>L8+M8</f>
        <v>2527</v>
      </c>
      <c r="O8" s="283">
        <v>1504</v>
      </c>
      <c r="P8" s="283">
        <v>1281</v>
      </c>
      <c r="Q8" s="283">
        <f>O8+P8</f>
        <v>2785</v>
      </c>
      <c r="R8" s="363" t="s">
        <v>35</v>
      </c>
    </row>
    <row r="9" spans="2:18" ht="24" customHeight="1">
      <c r="B9" s="328" t="s">
        <v>183</v>
      </c>
      <c r="C9" s="283">
        <v>3166</v>
      </c>
      <c r="D9" s="283">
        <v>2688</v>
      </c>
      <c r="E9" s="283">
        <f>SUM(C9:D9)</f>
        <v>5854</v>
      </c>
      <c r="F9" s="283">
        <v>3485</v>
      </c>
      <c r="G9" s="283">
        <v>2798</v>
      </c>
      <c r="H9" s="283">
        <f>SUM(F9:G9)</f>
        <v>6283</v>
      </c>
      <c r="I9" s="201">
        <v>4659</v>
      </c>
      <c r="J9" s="201">
        <v>3175</v>
      </c>
      <c r="K9" s="201">
        <f>SUM(I9:J9)</f>
        <v>7834</v>
      </c>
      <c r="L9" s="283">
        <v>4695</v>
      </c>
      <c r="M9" s="283">
        <v>2753</v>
      </c>
      <c r="N9" s="283">
        <f>L9+M9</f>
        <v>7448</v>
      </c>
      <c r="O9" s="283">
        <v>4561</v>
      </c>
      <c r="P9" s="283">
        <v>2542</v>
      </c>
      <c r="Q9" s="283">
        <f>O9+P9</f>
        <v>7103</v>
      </c>
      <c r="R9" s="363" t="s">
        <v>36</v>
      </c>
    </row>
    <row r="10" spans="2:18" ht="24" customHeight="1" thickBot="1">
      <c r="B10" s="408" t="s">
        <v>69</v>
      </c>
      <c r="C10" s="413">
        <f aca="true" t="shared" si="0" ref="C10:Q10">SUM(C7:C9)</f>
        <v>5747</v>
      </c>
      <c r="D10" s="413">
        <f t="shared" si="0"/>
        <v>6781</v>
      </c>
      <c r="E10" s="413">
        <f t="shared" si="0"/>
        <v>12528</v>
      </c>
      <c r="F10" s="413">
        <f t="shared" si="0"/>
        <v>6093</v>
      </c>
      <c r="G10" s="413">
        <f t="shared" si="0"/>
        <v>7119</v>
      </c>
      <c r="H10" s="413">
        <f t="shared" si="0"/>
        <v>13212</v>
      </c>
      <c r="I10" s="413">
        <f t="shared" si="0"/>
        <v>6955</v>
      </c>
      <c r="J10" s="413">
        <f t="shared" si="0"/>
        <v>7484</v>
      </c>
      <c r="K10" s="413">
        <f t="shared" si="0"/>
        <v>14439</v>
      </c>
      <c r="L10" s="413">
        <f t="shared" si="0"/>
        <v>7202</v>
      </c>
      <c r="M10" s="413">
        <f t="shared" si="0"/>
        <v>6631</v>
      </c>
      <c r="N10" s="413">
        <f t="shared" si="0"/>
        <v>13833</v>
      </c>
      <c r="O10" s="413">
        <f t="shared" si="0"/>
        <v>7097</v>
      </c>
      <c r="P10" s="413">
        <f t="shared" si="0"/>
        <v>6255</v>
      </c>
      <c r="Q10" s="413">
        <f t="shared" si="0"/>
        <v>13352</v>
      </c>
      <c r="R10" s="409" t="s">
        <v>0</v>
      </c>
    </row>
    <row r="11" spans="2:19" ht="24" customHeight="1">
      <c r="B11" s="404" t="s">
        <v>184</v>
      </c>
      <c r="C11" s="283">
        <v>32</v>
      </c>
      <c r="D11" s="283">
        <v>48</v>
      </c>
      <c r="E11" s="283">
        <f>SUM(C11:D11)</f>
        <v>80</v>
      </c>
      <c r="F11" s="283">
        <v>32</v>
      </c>
      <c r="G11" s="283">
        <v>46</v>
      </c>
      <c r="H11" s="283">
        <f>SUM(F11:G11)</f>
        <v>78</v>
      </c>
      <c r="I11" s="284">
        <v>31</v>
      </c>
      <c r="J11" s="284">
        <v>47</v>
      </c>
      <c r="K11" s="284">
        <f>SUM(I11:J11)</f>
        <v>78</v>
      </c>
      <c r="L11" s="284">
        <v>32</v>
      </c>
      <c r="M11" s="284">
        <v>42</v>
      </c>
      <c r="N11" s="284">
        <f>SUM(L11:M11)</f>
        <v>74</v>
      </c>
      <c r="O11" s="284">
        <v>32</v>
      </c>
      <c r="P11" s="284">
        <v>43</v>
      </c>
      <c r="Q11" s="284">
        <f>SUM(O11:P11)</f>
        <v>75</v>
      </c>
      <c r="R11" s="363" t="s">
        <v>70</v>
      </c>
      <c r="S11" s="30"/>
    </row>
    <row r="12" spans="2:18" ht="24" customHeight="1">
      <c r="B12" s="405" t="s">
        <v>185</v>
      </c>
      <c r="C12" s="283">
        <f aca="true" t="shared" si="1" ref="C12:Q12">C10/C11</f>
        <v>179.59375</v>
      </c>
      <c r="D12" s="283">
        <f t="shared" si="1"/>
        <v>141.27083333333334</v>
      </c>
      <c r="E12" s="283">
        <f>E10/E11</f>
        <v>156.6</v>
      </c>
      <c r="F12" s="283">
        <f t="shared" si="1"/>
        <v>190.40625</v>
      </c>
      <c r="G12" s="283">
        <f t="shared" si="1"/>
        <v>154.7608695652174</v>
      </c>
      <c r="H12" s="283">
        <f>H10/H11</f>
        <v>169.3846153846154</v>
      </c>
      <c r="I12" s="283">
        <f t="shared" si="1"/>
        <v>224.3548387096774</v>
      </c>
      <c r="J12" s="283">
        <f t="shared" si="1"/>
        <v>159.2340425531915</v>
      </c>
      <c r="K12" s="283">
        <f t="shared" si="1"/>
        <v>185.1153846153846</v>
      </c>
      <c r="L12" s="283">
        <f t="shared" si="1"/>
        <v>225.0625</v>
      </c>
      <c r="M12" s="283">
        <f t="shared" si="1"/>
        <v>157.88095238095238</v>
      </c>
      <c r="N12" s="283">
        <f t="shared" si="1"/>
        <v>186.93243243243242</v>
      </c>
      <c r="O12" s="283">
        <f t="shared" si="1"/>
        <v>221.78125</v>
      </c>
      <c r="P12" s="283">
        <f t="shared" si="1"/>
        <v>145.46511627906978</v>
      </c>
      <c r="Q12" s="283">
        <f t="shared" si="1"/>
        <v>178.02666666666667</v>
      </c>
      <c r="R12" s="379" t="s">
        <v>97</v>
      </c>
    </row>
    <row r="13" spans="2:20" ht="24" customHeight="1" thickBot="1">
      <c r="B13" s="410" t="s">
        <v>186</v>
      </c>
      <c r="C13" s="289">
        <v>279</v>
      </c>
      <c r="D13" s="289">
        <v>455</v>
      </c>
      <c r="E13" s="289">
        <f>SUM(C13:D13)</f>
        <v>734</v>
      </c>
      <c r="F13" s="289">
        <v>255</v>
      </c>
      <c r="G13" s="289">
        <v>436</v>
      </c>
      <c r="H13" s="289">
        <f>SUM(F13:G13)</f>
        <v>691</v>
      </c>
      <c r="I13" s="289">
        <v>299</v>
      </c>
      <c r="J13" s="289">
        <v>438</v>
      </c>
      <c r="K13" s="289">
        <f>SUM(I13:J13)</f>
        <v>737</v>
      </c>
      <c r="L13" s="289">
        <v>296</v>
      </c>
      <c r="M13" s="289">
        <v>554</v>
      </c>
      <c r="N13" s="289">
        <f>SUM(L13:M13)</f>
        <v>850</v>
      </c>
      <c r="O13" s="289">
        <v>156</v>
      </c>
      <c r="P13" s="289">
        <v>230</v>
      </c>
      <c r="Q13" s="289">
        <f>SUM(O13:P13)</f>
        <v>386</v>
      </c>
      <c r="R13" s="411" t="s">
        <v>263</v>
      </c>
      <c r="T13" s="5"/>
    </row>
    <row r="14" spans="2:18" s="5" customFormat="1" ht="24" customHeight="1">
      <c r="B14" s="210" t="s">
        <v>129</v>
      </c>
      <c r="C14" s="294"/>
      <c r="D14" s="267"/>
      <c r="E14" s="267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555" t="s">
        <v>130</v>
      </c>
      <c r="R14" s="555"/>
    </row>
    <row r="15" spans="2:22" s="5" customFormat="1" ht="24" customHeight="1">
      <c r="B15" s="268" t="s">
        <v>155</v>
      </c>
      <c r="C15" s="266"/>
      <c r="D15" s="266"/>
      <c r="E15" s="266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6" t="s">
        <v>131</v>
      </c>
      <c r="T15" s="556"/>
      <c r="U15" s="556"/>
      <c r="V15" s="556"/>
    </row>
    <row r="16" spans="1:22" s="25" customFormat="1" ht="24" customHeight="1">
      <c r="A16" s="124"/>
      <c r="B16" s="453" t="s">
        <v>331</v>
      </c>
      <c r="C16" s="453"/>
      <c r="D16" s="453"/>
      <c r="E16" s="453"/>
      <c r="F16" s="293"/>
      <c r="G16" s="293"/>
      <c r="H16" s="293"/>
      <c r="I16" s="293"/>
      <c r="J16" s="293"/>
      <c r="K16" s="293"/>
      <c r="L16" s="293"/>
      <c r="M16" s="293"/>
      <c r="N16" s="293"/>
      <c r="O16" s="454" t="s">
        <v>332</v>
      </c>
      <c r="P16" s="454"/>
      <c r="Q16" s="454"/>
      <c r="R16" s="454"/>
      <c r="T16" s="556"/>
      <c r="U16" s="556"/>
      <c r="V16" s="556"/>
    </row>
  </sheetData>
  <sheetProtection/>
  <mergeCells count="13">
    <mergeCell ref="L4:N4"/>
    <mergeCell ref="O4:Q4"/>
    <mergeCell ref="R4:R5"/>
    <mergeCell ref="Q14:R14"/>
    <mergeCell ref="T15:V16"/>
    <mergeCell ref="B16:E16"/>
    <mergeCell ref="O16:R16"/>
    <mergeCell ref="B2:R2"/>
    <mergeCell ref="B3:R3"/>
    <mergeCell ref="B4:B5"/>
    <mergeCell ref="C4:E4"/>
    <mergeCell ref="F4:H4"/>
    <mergeCell ref="I4:K4"/>
  </mergeCells>
  <printOptions horizontalCentered="1" verticalCentered="1"/>
  <pageMargins left="0" right="0" top="0.984251968503937" bottom="0.984251968503937" header="0.511811023622047" footer="0.511811023622047"/>
  <pageSetup horizontalDpi="300" verticalDpi="300" orientation="landscape" paperSize="9" scale="78" r:id="rId2"/>
  <ignoredErrors>
    <ignoredError sqref="E10:O10 E12:R12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X24"/>
  <sheetViews>
    <sheetView rightToLeft="1" zoomScaleSheetLayoutView="100" zoomScalePageLayoutView="0" workbookViewId="0" topLeftCell="A1">
      <selection activeCell="C7" sqref="C7:Q14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17" width="8.7109375" style="1" customWidth="1"/>
    <col min="18" max="18" width="23.8515625" style="1" customWidth="1"/>
    <col min="19" max="19" width="10.7109375" style="1" bestFit="1" customWidth="1"/>
    <col min="20" max="16384" width="9.140625" style="1" customWidth="1"/>
  </cols>
  <sheetData>
    <row r="1" spans="2:18" ht="39.75" customHeight="1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2:19" ht="24" customHeight="1">
      <c r="B2" s="427" t="s">
        <v>429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3"/>
    </row>
    <row r="3" spans="2:18" ht="24" customHeight="1">
      <c r="B3" s="429" t="s">
        <v>430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</row>
    <row r="4" spans="2:18" ht="24" customHeight="1">
      <c r="B4" s="432" t="s">
        <v>66</v>
      </c>
      <c r="C4" s="440" t="s">
        <v>173</v>
      </c>
      <c r="D4" s="440"/>
      <c r="E4" s="440"/>
      <c r="F4" s="440" t="s">
        <v>262</v>
      </c>
      <c r="G4" s="440"/>
      <c r="H4" s="440"/>
      <c r="I4" s="440" t="s">
        <v>378</v>
      </c>
      <c r="J4" s="440"/>
      <c r="K4" s="440"/>
      <c r="L4" s="440" t="s">
        <v>377</v>
      </c>
      <c r="M4" s="440"/>
      <c r="N4" s="440"/>
      <c r="O4" s="440" t="s">
        <v>376</v>
      </c>
      <c r="P4" s="440"/>
      <c r="Q4" s="440"/>
      <c r="R4" s="442" t="s">
        <v>67</v>
      </c>
    </row>
    <row r="5" spans="2:18" ht="24" customHeight="1">
      <c r="B5" s="432"/>
      <c r="C5" s="317" t="s">
        <v>215</v>
      </c>
      <c r="D5" s="317" t="s">
        <v>137</v>
      </c>
      <c r="E5" s="317" t="s">
        <v>216</v>
      </c>
      <c r="F5" s="317" t="s">
        <v>215</v>
      </c>
      <c r="G5" s="317" t="s">
        <v>137</v>
      </c>
      <c r="H5" s="317" t="s">
        <v>216</v>
      </c>
      <c r="I5" s="317" t="s">
        <v>215</v>
      </c>
      <c r="J5" s="317" t="s">
        <v>137</v>
      </c>
      <c r="K5" s="317" t="s">
        <v>216</v>
      </c>
      <c r="L5" s="317" t="s">
        <v>215</v>
      </c>
      <c r="M5" s="317" t="s">
        <v>137</v>
      </c>
      <c r="N5" s="317" t="s">
        <v>216</v>
      </c>
      <c r="O5" s="317" t="s">
        <v>215</v>
      </c>
      <c r="P5" s="317" t="s">
        <v>137</v>
      </c>
      <c r="Q5" s="317" t="s">
        <v>216</v>
      </c>
      <c r="R5" s="442"/>
    </row>
    <row r="6" spans="2:18" ht="24" customHeight="1">
      <c r="B6" s="415" t="s">
        <v>98</v>
      </c>
      <c r="C6" s="198" t="s">
        <v>479</v>
      </c>
      <c r="D6" s="199" t="s">
        <v>480</v>
      </c>
      <c r="E6" s="199" t="s">
        <v>0</v>
      </c>
      <c r="F6" s="198" t="s">
        <v>479</v>
      </c>
      <c r="G6" s="199" t="s">
        <v>480</v>
      </c>
      <c r="H6" s="199" t="s">
        <v>0</v>
      </c>
      <c r="I6" s="198" t="s">
        <v>479</v>
      </c>
      <c r="J6" s="199" t="s">
        <v>480</v>
      </c>
      <c r="K6" s="199" t="s">
        <v>0</v>
      </c>
      <c r="L6" s="198" t="s">
        <v>479</v>
      </c>
      <c r="M6" s="199" t="s">
        <v>480</v>
      </c>
      <c r="N6" s="199" t="s">
        <v>0</v>
      </c>
      <c r="O6" s="198" t="s">
        <v>479</v>
      </c>
      <c r="P6" s="199" t="s">
        <v>480</v>
      </c>
      <c r="Q6" s="199" t="s">
        <v>0</v>
      </c>
      <c r="R6" s="407" t="s">
        <v>19</v>
      </c>
    </row>
    <row r="7" spans="2:18" ht="24" customHeight="1">
      <c r="B7" s="362" t="s">
        <v>187</v>
      </c>
      <c r="C7" s="417">
        <v>14</v>
      </c>
      <c r="D7" s="417">
        <v>20</v>
      </c>
      <c r="E7" s="417">
        <f aca="true" t="shared" si="0" ref="E7:E13">SUM(C7:D7)</f>
        <v>34</v>
      </c>
      <c r="F7" s="417">
        <v>15</v>
      </c>
      <c r="G7" s="417">
        <v>19</v>
      </c>
      <c r="H7" s="417">
        <f aca="true" t="shared" si="1" ref="H7:H13">SUM(F7:G7)</f>
        <v>34</v>
      </c>
      <c r="I7" s="417">
        <v>14</v>
      </c>
      <c r="J7" s="417">
        <v>23</v>
      </c>
      <c r="K7" s="417">
        <f aca="true" t="shared" si="2" ref="K7:K13">SUM(I7:J7)</f>
        <v>37</v>
      </c>
      <c r="L7" s="418">
        <v>14</v>
      </c>
      <c r="M7" s="418">
        <v>18</v>
      </c>
      <c r="N7" s="418">
        <f aca="true" t="shared" si="3" ref="N7:N13">SUM(L7:M7)</f>
        <v>32</v>
      </c>
      <c r="O7" s="418">
        <v>14</v>
      </c>
      <c r="P7" s="418">
        <v>19</v>
      </c>
      <c r="Q7" s="418">
        <f aca="true" t="shared" si="4" ref="Q7:Q13">SUM(O7:P7)</f>
        <v>33</v>
      </c>
      <c r="R7" s="363" t="s">
        <v>71</v>
      </c>
    </row>
    <row r="8" spans="2:18" ht="24" customHeight="1">
      <c r="B8" s="362" t="s">
        <v>188</v>
      </c>
      <c r="C8" s="417">
        <v>5</v>
      </c>
      <c r="D8" s="417">
        <v>6</v>
      </c>
      <c r="E8" s="417">
        <f t="shared" si="0"/>
        <v>11</v>
      </c>
      <c r="F8" s="417">
        <v>5</v>
      </c>
      <c r="G8" s="417">
        <v>7</v>
      </c>
      <c r="H8" s="417">
        <f t="shared" si="1"/>
        <v>12</v>
      </c>
      <c r="I8" s="417">
        <v>5</v>
      </c>
      <c r="J8" s="417">
        <v>7</v>
      </c>
      <c r="K8" s="417">
        <f t="shared" si="2"/>
        <v>12</v>
      </c>
      <c r="L8" s="418">
        <v>6</v>
      </c>
      <c r="M8" s="418">
        <v>8</v>
      </c>
      <c r="N8" s="418">
        <f t="shared" si="3"/>
        <v>14</v>
      </c>
      <c r="O8" s="418">
        <v>6</v>
      </c>
      <c r="P8" s="418">
        <v>8</v>
      </c>
      <c r="Q8" s="418">
        <f t="shared" si="4"/>
        <v>14</v>
      </c>
      <c r="R8" s="363" t="s">
        <v>23</v>
      </c>
    </row>
    <row r="9" spans="2:18" ht="24" customHeight="1">
      <c r="B9" s="362" t="s">
        <v>189</v>
      </c>
      <c r="C9" s="417">
        <v>8</v>
      </c>
      <c r="D9" s="417">
        <v>11</v>
      </c>
      <c r="E9" s="417">
        <f t="shared" si="0"/>
        <v>19</v>
      </c>
      <c r="F9" s="417">
        <v>7</v>
      </c>
      <c r="G9" s="417">
        <v>11</v>
      </c>
      <c r="H9" s="417">
        <f t="shared" si="1"/>
        <v>18</v>
      </c>
      <c r="I9" s="417">
        <v>7</v>
      </c>
      <c r="J9" s="417">
        <v>8</v>
      </c>
      <c r="K9" s="417">
        <f t="shared" si="2"/>
        <v>15</v>
      </c>
      <c r="L9" s="418">
        <v>7</v>
      </c>
      <c r="M9" s="418">
        <v>7</v>
      </c>
      <c r="N9" s="418">
        <f t="shared" si="3"/>
        <v>14</v>
      </c>
      <c r="O9" s="418">
        <v>7</v>
      </c>
      <c r="P9" s="418">
        <v>7</v>
      </c>
      <c r="Q9" s="418">
        <f t="shared" si="4"/>
        <v>14</v>
      </c>
      <c r="R9" s="363" t="s">
        <v>24</v>
      </c>
    </row>
    <row r="10" spans="2:18" ht="24" customHeight="1">
      <c r="B10" s="362" t="s">
        <v>190</v>
      </c>
      <c r="C10" s="417">
        <v>1</v>
      </c>
      <c r="D10" s="417">
        <v>2</v>
      </c>
      <c r="E10" s="417">
        <f t="shared" si="0"/>
        <v>3</v>
      </c>
      <c r="F10" s="417">
        <v>1</v>
      </c>
      <c r="G10" s="417">
        <v>2</v>
      </c>
      <c r="H10" s="417">
        <f t="shared" si="1"/>
        <v>3</v>
      </c>
      <c r="I10" s="417">
        <v>1</v>
      </c>
      <c r="J10" s="417">
        <v>2</v>
      </c>
      <c r="K10" s="417">
        <f t="shared" si="2"/>
        <v>3</v>
      </c>
      <c r="L10" s="418">
        <v>1</v>
      </c>
      <c r="M10" s="418">
        <v>2</v>
      </c>
      <c r="N10" s="418">
        <f t="shared" si="3"/>
        <v>3</v>
      </c>
      <c r="O10" s="418">
        <v>1</v>
      </c>
      <c r="P10" s="418">
        <v>2</v>
      </c>
      <c r="Q10" s="418">
        <f t="shared" si="4"/>
        <v>3</v>
      </c>
      <c r="R10" s="363" t="s">
        <v>25</v>
      </c>
    </row>
    <row r="11" spans="2:18" ht="24" customHeight="1">
      <c r="B11" s="362" t="s">
        <v>191</v>
      </c>
      <c r="C11" s="417">
        <v>1</v>
      </c>
      <c r="D11" s="417">
        <v>3</v>
      </c>
      <c r="E11" s="417">
        <f t="shared" si="0"/>
        <v>4</v>
      </c>
      <c r="F11" s="417">
        <v>1</v>
      </c>
      <c r="G11" s="417">
        <v>3</v>
      </c>
      <c r="H11" s="417">
        <f t="shared" si="1"/>
        <v>4</v>
      </c>
      <c r="I11" s="417">
        <v>1</v>
      </c>
      <c r="J11" s="417">
        <v>3</v>
      </c>
      <c r="K11" s="417">
        <f t="shared" si="2"/>
        <v>4</v>
      </c>
      <c r="L11" s="418">
        <v>1</v>
      </c>
      <c r="M11" s="418">
        <v>3</v>
      </c>
      <c r="N11" s="418">
        <f t="shared" si="3"/>
        <v>4</v>
      </c>
      <c r="O11" s="418">
        <v>1</v>
      </c>
      <c r="P11" s="418">
        <v>3</v>
      </c>
      <c r="Q11" s="418">
        <f t="shared" si="4"/>
        <v>4</v>
      </c>
      <c r="R11" s="414" t="s">
        <v>127</v>
      </c>
    </row>
    <row r="12" spans="2:18" ht="24" customHeight="1">
      <c r="B12" s="362" t="s">
        <v>158</v>
      </c>
      <c r="C12" s="417">
        <v>2</v>
      </c>
      <c r="D12" s="417">
        <v>4</v>
      </c>
      <c r="E12" s="417">
        <f t="shared" si="0"/>
        <v>6</v>
      </c>
      <c r="F12" s="417">
        <v>2</v>
      </c>
      <c r="G12" s="417">
        <v>2</v>
      </c>
      <c r="H12" s="417">
        <f t="shared" si="1"/>
        <v>4</v>
      </c>
      <c r="I12" s="417">
        <v>2</v>
      </c>
      <c r="J12" s="417">
        <v>2</v>
      </c>
      <c r="K12" s="417">
        <f t="shared" si="2"/>
        <v>4</v>
      </c>
      <c r="L12" s="418">
        <v>2</v>
      </c>
      <c r="M12" s="418">
        <v>2</v>
      </c>
      <c r="N12" s="418">
        <f t="shared" si="3"/>
        <v>4</v>
      </c>
      <c r="O12" s="418">
        <v>2</v>
      </c>
      <c r="P12" s="418">
        <v>2</v>
      </c>
      <c r="Q12" s="418">
        <f t="shared" si="4"/>
        <v>4</v>
      </c>
      <c r="R12" s="414" t="s">
        <v>126</v>
      </c>
    </row>
    <row r="13" spans="2:18" ht="24" customHeight="1">
      <c r="B13" s="362" t="s">
        <v>168</v>
      </c>
      <c r="C13" s="417">
        <v>1</v>
      </c>
      <c r="D13" s="417">
        <v>2</v>
      </c>
      <c r="E13" s="417">
        <f t="shared" si="0"/>
        <v>3</v>
      </c>
      <c r="F13" s="417">
        <v>1</v>
      </c>
      <c r="G13" s="417">
        <v>2</v>
      </c>
      <c r="H13" s="417">
        <f t="shared" si="1"/>
        <v>3</v>
      </c>
      <c r="I13" s="417">
        <v>1</v>
      </c>
      <c r="J13" s="417">
        <v>2</v>
      </c>
      <c r="K13" s="417">
        <f t="shared" si="2"/>
        <v>3</v>
      </c>
      <c r="L13" s="418">
        <v>1</v>
      </c>
      <c r="M13" s="418">
        <v>2</v>
      </c>
      <c r="N13" s="418">
        <f t="shared" si="3"/>
        <v>3</v>
      </c>
      <c r="O13" s="418">
        <v>1</v>
      </c>
      <c r="P13" s="418">
        <v>2</v>
      </c>
      <c r="Q13" s="418">
        <f t="shared" si="4"/>
        <v>3</v>
      </c>
      <c r="R13" s="414" t="s">
        <v>128</v>
      </c>
    </row>
    <row r="14" spans="2:19" ht="24" customHeight="1" thickBot="1">
      <c r="B14" s="416" t="s">
        <v>72</v>
      </c>
      <c r="C14" s="419">
        <f aca="true" t="shared" si="5" ref="C14:N14">SUM(C7:C13)</f>
        <v>32</v>
      </c>
      <c r="D14" s="419">
        <f t="shared" si="5"/>
        <v>48</v>
      </c>
      <c r="E14" s="419">
        <f t="shared" si="5"/>
        <v>80</v>
      </c>
      <c r="F14" s="419">
        <f t="shared" si="5"/>
        <v>32</v>
      </c>
      <c r="G14" s="419">
        <f t="shared" si="5"/>
        <v>46</v>
      </c>
      <c r="H14" s="419">
        <f t="shared" si="5"/>
        <v>78</v>
      </c>
      <c r="I14" s="420">
        <f t="shared" si="5"/>
        <v>31</v>
      </c>
      <c r="J14" s="420">
        <f t="shared" si="5"/>
        <v>47</v>
      </c>
      <c r="K14" s="420">
        <f t="shared" si="5"/>
        <v>78</v>
      </c>
      <c r="L14" s="420">
        <f t="shared" si="5"/>
        <v>32</v>
      </c>
      <c r="M14" s="420">
        <f t="shared" si="5"/>
        <v>42</v>
      </c>
      <c r="N14" s="420">
        <f t="shared" si="5"/>
        <v>74</v>
      </c>
      <c r="O14" s="420">
        <f>SUM(O7:O13)</f>
        <v>32</v>
      </c>
      <c r="P14" s="420">
        <f>SUM(P7:P13)</f>
        <v>43</v>
      </c>
      <c r="Q14" s="420">
        <f>SUM(Q7:Q13)</f>
        <v>75</v>
      </c>
      <c r="R14" s="409" t="s">
        <v>0</v>
      </c>
      <c r="S14" s="30"/>
    </row>
    <row r="15" spans="2:18" s="5" customFormat="1" ht="24" customHeight="1">
      <c r="B15" s="558" t="s">
        <v>406</v>
      </c>
      <c r="C15" s="558"/>
      <c r="D15" s="558"/>
      <c r="E15" s="558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470" t="s">
        <v>130</v>
      </c>
      <c r="Q15" s="470"/>
      <c r="R15" s="470"/>
    </row>
    <row r="16" spans="2:18" s="5" customFormat="1" ht="24" customHeight="1">
      <c r="B16" s="268" t="s">
        <v>155</v>
      </c>
      <c r="C16" s="266"/>
      <c r="D16" s="266"/>
      <c r="E16" s="266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6" t="s">
        <v>131</v>
      </c>
    </row>
    <row r="17" spans="2:19" s="11" customFormat="1" ht="24" customHeight="1">
      <c r="B17" s="427" t="s">
        <v>449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1"/>
    </row>
    <row r="18" spans="2:18" ht="24" customHeight="1">
      <c r="B18" s="429" t="s">
        <v>450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</row>
    <row r="19" spans="20:24" ht="19.5" customHeight="1">
      <c r="T19" s="43"/>
      <c r="U19" s="43"/>
      <c r="V19" s="43"/>
      <c r="W19" s="43"/>
      <c r="X19" s="43"/>
    </row>
    <row r="22" spans="3:7" ht="12.75">
      <c r="C22" s="94" t="s">
        <v>173</v>
      </c>
      <c r="D22" s="94" t="s">
        <v>262</v>
      </c>
      <c r="E22" s="93" t="s">
        <v>147</v>
      </c>
      <c r="F22" s="93" t="s">
        <v>172</v>
      </c>
      <c r="G22" s="93" t="s">
        <v>203</v>
      </c>
    </row>
    <row r="23" spans="2:7" ht="12.75">
      <c r="B23" s="29" t="s">
        <v>5</v>
      </c>
      <c r="C23" s="1">
        <v>32</v>
      </c>
      <c r="D23" s="1">
        <v>32</v>
      </c>
      <c r="E23" s="1">
        <v>31</v>
      </c>
      <c r="F23" s="1">
        <v>32</v>
      </c>
      <c r="G23" s="1">
        <v>32</v>
      </c>
    </row>
    <row r="24" spans="2:7" ht="12.75">
      <c r="B24" s="29" t="s">
        <v>181</v>
      </c>
      <c r="C24" s="1">
        <v>48</v>
      </c>
      <c r="D24" s="1">
        <v>46</v>
      </c>
      <c r="E24" s="1">
        <v>47</v>
      </c>
      <c r="F24" s="1">
        <v>42</v>
      </c>
      <c r="G24" s="1">
        <v>43</v>
      </c>
    </row>
  </sheetData>
  <sheetProtection/>
  <mergeCells count="13">
    <mergeCell ref="I4:K4"/>
    <mergeCell ref="B4:B5"/>
    <mergeCell ref="R4:R5"/>
    <mergeCell ref="L4:N4"/>
    <mergeCell ref="O4:Q4"/>
    <mergeCell ref="F4:H4"/>
    <mergeCell ref="B17:R17"/>
    <mergeCell ref="B18:R18"/>
    <mergeCell ref="B2:R2"/>
    <mergeCell ref="B3:R3"/>
    <mergeCell ref="C4:E4"/>
    <mergeCell ref="B15:E15"/>
    <mergeCell ref="P15:R1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Q36"/>
  <sheetViews>
    <sheetView rightToLeft="1" zoomScalePageLayoutView="0" workbookViewId="0" topLeftCell="A1">
      <selection activeCell="C8" sqref="C8:K11"/>
    </sheetView>
  </sheetViews>
  <sheetFormatPr defaultColWidth="9.140625" defaultRowHeight="15"/>
  <cols>
    <col min="1" max="1" width="15.7109375" style="0" customWidth="1"/>
    <col min="2" max="2" width="23.8515625" style="0" customWidth="1"/>
    <col min="3" max="11" width="10.7109375" style="0" customWidth="1"/>
    <col min="12" max="12" width="23.8515625" style="0" customWidth="1"/>
  </cols>
  <sheetData>
    <row r="1" spans="2:12" ht="39.75" customHeight="1"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2:12" ht="24" customHeight="1">
      <c r="B2" s="427" t="s">
        <v>431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2:12" ht="24" customHeight="1">
      <c r="B3" s="429" t="s">
        <v>432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2:16" ht="24" customHeight="1">
      <c r="B4" s="548" t="s">
        <v>368</v>
      </c>
      <c r="C4" s="565" t="s">
        <v>334</v>
      </c>
      <c r="D4" s="565"/>
      <c r="E4" s="565"/>
      <c r="F4" s="565" t="s">
        <v>335</v>
      </c>
      <c r="G4" s="565"/>
      <c r="H4" s="565"/>
      <c r="I4" s="565" t="s">
        <v>333</v>
      </c>
      <c r="J4" s="565"/>
      <c r="K4" s="565"/>
      <c r="L4" s="553" t="s">
        <v>73</v>
      </c>
      <c r="M4" s="559"/>
      <c r="N4" s="560"/>
      <c r="O4" s="125"/>
      <c r="P4" s="125"/>
    </row>
    <row r="5" spans="2:16" ht="24" customHeight="1">
      <c r="B5" s="548"/>
      <c r="C5" s="561" t="s">
        <v>317</v>
      </c>
      <c r="D5" s="561"/>
      <c r="E5" s="561"/>
      <c r="F5" s="561" t="s">
        <v>318</v>
      </c>
      <c r="G5" s="561"/>
      <c r="H5" s="561"/>
      <c r="I5" s="561" t="s">
        <v>0</v>
      </c>
      <c r="J5" s="561"/>
      <c r="K5" s="561"/>
      <c r="L5" s="553"/>
      <c r="M5" s="559"/>
      <c r="N5" s="560"/>
      <c r="O5" s="125"/>
      <c r="P5" s="125"/>
    </row>
    <row r="6" spans="2:14" ht="24" customHeight="1">
      <c r="B6" s="216" t="s">
        <v>371</v>
      </c>
      <c r="C6" s="317" t="s">
        <v>215</v>
      </c>
      <c r="D6" s="317" t="s">
        <v>137</v>
      </c>
      <c r="E6" s="317" t="s">
        <v>216</v>
      </c>
      <c r="F6" s="317" t="s">
        <v>215</v>
      </c>
      <c r="G6" s="317" t="s">
        <v>137</v>
      </c>
      <c r="H6" s="317" t="s">
        <v>216</v>
      </c>
      <c r="I6" s="317" t="s">
        <v>215</v>
      </c>
      <c r="J6" s="317" t="s">
        <v>137</v>
      </c>
      <c r="K6" s="317" t="s">
        <v>216</v>
      </c>
      <c r="L6" s="217" t="s">
        <v>67</v>
      </c>
      <c r="M6" s="563"/>
      <c r="N6" s="564"/>
    </row>
    <row r="7" spans="2:12" ht="24" customHeight="1">
      <c r="B7" s="218" t="s">
        <v>27</v>
      </c>
      <c r="C7" s="198" t="s">
        <v>479</v>
      </c>
      <c r="D7" s="199" t="s">
        <v>480</v>
      </c>
      <c r="E7" s="199" t="s">
        <v>0</v>
      </c>
      <c r="F7" s="198" t="s">
        <v>479</v>
      </c>
      <c r="G7" s="199" t="s">
        <v>480</v>
      </c>
      <c r="H7" s="199" t="s">
        <v>0</v>
      </c>
      <c r="I7" s="198" t="s">
        <v>479</v>
      </c>
      <c r="J7" s="199" t="s">
        <v>480</v>
      </c>
      <c r="K7" s="199" t="s">
        <v>0</v>
      </c>
      <c r="L7" s="219" t="s">
        <v>33</v>
      </c>
    </row>
    <row r="8" spans="2:12" ht="24" customHeight="1">
      <c r="B8" s="232" t="s">
        <v>192</v>
      </c>
      <c r="C8" s="220">
        <v>299</v>
      </c>
      <c r="D8" s="220">
        <v>771</v>
      </c>
      <c r="E8" s="220">
        <f>SUM(C8:D8)</f>
        <v>1070</v>
      </c>
      <c r="F8" s="220">
        <v>733</v>
      </c>
      <c r="G8" s="220">
        <v>1661</v>
      </c>
      <c r="H8" s="220">
        <f>F8+G8</f>
        <v>2394</v>
      </c>
      <c r="I8" s="220">
        <f aca="true" t="shared" si="0" ref="I8:J10">C8+F8</f>
        <v>1032</v>
      </c>
      <c r="J8" s="220">
        <f t="shared" si="0"/>
        <v>2432</v>
      </c>
      <c r="K8" s="220">
        <f>SUM(I8:J8)</f>
        <v>3464</v>
      </c>
      <c r="L8" s="215" t="s">
        <v>82</v>
      </c>
    </row>
    <row r="9" spans="2:12" ht="24" customHeight="1">
      <c r="B9" s="214" t="s">
        <v>29</v>
      </c>
      <c r="C9" s="220">
        <v>1103</v>
      </c>
      <c r="D9" s="220">
        <v>745</v>
      </c>
      <c r="E9" s="220">
        <f>SUM(C9:D9)</f>
        <v>1848</v>
      </c>
      <c r="F9" s="220">
        <v>401</v>
      </c>
      <c r="G9" s="220">
        <v>536</v>
      </c>
      <c r="H9" s="220">
        <f>F9+G9</f>
        <v>937</v>
      </c>
      <c r="I9" s="220">
        <f t="shared" si="0"/>
        <v>1504</v>
      </c>
      <c r="J9" s="220">
        <f t="shared" si="0"/>
        <v>1281</v>
      </c>
      <c r="K9" s="220">
        <f>SUM(I9:J9)</f>
        <v>2785</v>
      </c>
      <c r="L9" s="215" t="s">
        <v>35</v>
      </c>
    </row>
    <row r="10" spans="2:12" ht="24" customHeight="1">
      <c r="B10" s="214" t="s">
        <v>30</v>
      </c>
      <c r="C10" s="220">
        <v>3925</v>
      </c>
      <c r="D10" s="220">
        <v>1936</v>
      </c>
      <c r="E10" s="220">
        <f>SUM(C10:D10)</f>
        <v>5861</v>
      </c>
      <c r="F10" s="220">
        <v>636</v>
      </c>
      <c r="G10" s="220">
        <v>606</v>
      </c>
      <c r="H10" s="220">
        <f>F10+G10</f>
        <v>1242</v>
      </c>
      <c r="I10" s="220">
        <f t="shared" si="0"/>
        <v>4561</v>
      </c>
      <c r="J10" s="220">
        <f t="shared" si="0"/>
        <v>2542</v>
      </c>
      <c r="K10" s="220">
        <f>SUM(I10:J10)</f>
        <v>7103</v>
      </c>
      <c r="L10" s="215" t="s">
        <v>36</v>
      </c>
    </row>
    <row r="11" spans="2:12" ht="24" customHeight="1" thickBot="1">
      <c r="B11" s="221" t="s">
        <v>87</v>
      </c>
      <c r="C11" s="222">
        <f aca="true" t="shared" si="1" ref="C11:K11">SUM(C8:C10)</f>
        <v>5327</v>
      </c>
      <c r="D11" s="222">
        <f t="shared" si="1"/>
        <v>3452</v>
      </c>
      <c r="E11" s="222">
        <f t="shared" si="1"/>
        <v>8779</v>
      </c>
      <c r="F11" s="222">
        <f t="shared" si="1"/>
        <v>1770</v>
      </c>
      <c r="G11" s="222">
        <f t="shared" si="1"/>
        <v>2803</v>
      </c>
      <c r="H11" s="222">
        <f t="shared" si="1"/>
        <v>4573</v>
      </c>
      <c r="I11" s="222">
        <f t="shared" si="1"/>
        <v>7097</v>
      </c>
      <c r="J11" s="222">
        <f t="shared" si="1"/>
        <v>6255</v>
      </c>
      <c r="K11" s="222">
        <f t="shared" si="1"/>
        <v>13352</v>
      </c>
      <c r="L11" s="223" t="s">
        <v>0</v>
      </c>
    </row>
    <row r="12" spans="2:13" s="11" customFormat="1" ht="24" customHeight="1">
      <c r="B12" s="485" t="s">
        <v>408</v>
      </c>
      <c r="C12" s="485"/>
      <c r="D12" s="224"/>
      <c r="E12" s="224"/>
      <c r="F12" s="224"/>
      <c r="G12" s="224"/>
      <c r="H12" s="224"/>
      <c r="I12" s="486" t="s">
        <v>407</v>
      </c>
      <c r="J12" s="486"/>
      <c r="K12" s="486"/>
      <c r="L12" s="486"/>
      <c r="M12" s="49"/>
    </row>
    <row r="13" spans="2:12" s="11" customFormat="1" ht="24" customHeight="1">
      <c r="B13" s="225" t="s">
        <v>193</v>
      </c>
      <c r="C13" s="226"/>
      <c r="D13" s="226"/>
      <c r="E13" s="227"/>
      <c r="F13" s="227"/>
      <c r="G13" s="227"/>
      <c r="H13" s="227"/>
      <c r="I13" s="226"/>
      <c r="J13" s="228"/>
      <c r="K13" s="228"/>
      <c r="L13" s="228" t="s">
        <v>131</v>
      </c>
    </row>
    <row r="14" spans="2:12" s="11" customFormat="1" ht="24" customHeight="1">
      <c r="B14" s="225" t="s">
        <v>194</v>
      </c>
      <c r="C14" s="226"/>
      <c r="D14" s="226"/>
      <c r="E14" s="227"/>
      <c r="F14" s="227"/>
      <c r="G14" s="227"/>
      <c r="H14" s="227"/>
      <c r="I14" s="229"/>
      <c r="J14" s="228"/>
      <c r="K14" s="228"/>
      <c r="L14" s="228" t="s">
        <v>195</v>
      </c>
    </row>
    <row r="15" spans="2:12" s="11" customFormat="1" ht="24" customHeight="1">
      <c r="B15" s="562" t="s">
        <v>451</v>
      </c>
      <c r="C15" s="562"/>
      <c r="D15" s="562"/>
      <c r="E15" s="562"/>
      <c r="F15" s="562"/>
      <c r="G15" s="562"/>
      <c r="H15" s="562"/>
      <c r="I15" s="562"/>
      <c r="J15" s="562"/>
      <c r="K15" s="562"/>
      <c r="L15" s="562"/>
    </row>
    <row r="16" spans="2:12" s="11" customFormat="1" ht="24" customHeight="1">
      <c r="B16" s="566" t="s">
        <v>452</v>
      </c>
      <c r="C16" s="566"/>
      <c r="D16" s="566"/>
      <c r="E16" s="566"/>
      <c r="F16" s="566"/>
      <c r="G16" s="566"/>
      <c r="H16" s="566"/>
      <c r="I16" s="566"/>
      <c r="J16" s="566"/>
      <c r="K16" s="566"/>
      <c r="L16" s="566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spans="4:8" ht="24.75" customHeight="1">
      <c r="D23" t="s">
        <v>295</v>
      </c>
      <c r="F23" t="s">
        <v>296</v>
      </c>
      <c r="H23" t="s">
        <v>297</v>
      </c>
    </row>
    <row r="24" spans="3:9" ht="24.75" customHeight="1">
      <c r="C24" s="89"/>
      <c r="D24" s="84" t="s">
        <v>37</v>
      </c>
      <c r="E24" s="85" t="s">
        <v>38</v>
      </c>
      <c r="F24" s="84" t="s">
        <v>37</v>
      </c>
      <c r="G24" s="85" t="s">
        <v>38</v>
      </c>
      <c r="H24" s="84" t="s">
        <v>37</v>
      </c>
      <c r="I24" s="85" t="s">
        <v>38</v>
      </c>
    </row>
    <row r="25" spans="3:17" ht="24.75" customHeight="1">
      <c r="C25" s="89" t="s">
        <v>344</v>
      </c>
      <c r="D25" s="83">
        <v>299</v>
      </c>
      <c r="E25" s="77">
        <v>771</v>
      </c>
      <c r="F25">
        <v>1103</v>
      </c>
      <c r="G25">
        <v>745</v>
      </c>
      <c r="H25">
        <v>3925</v>
      </c>
      <c r="I25">
        <v>1936</v>
      </c>
      <c r="N25" s="125"/>
      <c r="O25" s="125"/>
      <c r="P25" s="125"/>
      <c r="Q25" s="125"/>
    </row>
    <row r="26" spans="3:17" ht="24.75" customHeight="1">
      <c r="C26" s="89" t="s">
        <v>345</v>
      </c>
      <c r="D26" s="89">
        <v>733</v>
      </c>
      <c r="E26">
        <v>1661</v>
      </c>
      <c r="F26">
        <v>401</v>
      </c>
      <c r="G26">
        <v>536</v>
      </c>
      <c r="H26">
        <v>636</v>
      </c>
      <c r="I26">
        <v>606</v>
      </c>
      <c r="N26" s="125"/>
      <c r="O26" s="125"/>
      <c r="P26" s="125"/>
      <c r="Q26" s="125"/>
    </row>
    <row r="27" spans="3:17" ht="15">
      <c r="C27" s="89"/>
      <c r="D27" s="89"/>
      <c r="N27" s="125"/>
      <c r="O27" s="125"/>
      <c r="P27" s="125"/>
      <c r="Q27" s="125"/>
    </row>
    <row r="28" spans="14:17" ht="15">
      <c r="N28" s="125"/>
      <c r="O28" s="125"/>
      <c r="P28" s="125"/>
      <c r="Q28" s="125"/>
    </row>
    <row r="29" spans="14:17" ht="15">
      <c r="N29" s="125"/>
      <c r="O29" s="125"/>
      <c r="P29" s="125"/>
      <c r="Q29" s="125"/>
    </row>
    <row r="30" spans="14:17" ht="15">
      <c r="N30" s="559"/>
      <c r="O30" s="559"/>
      <c r="P30" s="125"/>
      <c r="Q30" s="125"/>
    </row>
    <row r="31" spans="14:17" ht="15">
      <c r="N31" s="559"/>
      <c r="O31" s="559"/>
      <c r="P31" s="125"/>
      <c r="Q31" s="125"/>
    </row>
    <row r="32" spans="14:17" ht="15">
      <c r="N32" s="125"/>
      <c r="O32" s="125"/>
      <c r="P32" s="125"/>
      <c r="Q32" s="125"/>
    </row>
    <row r="33" spans="14:17" ht="15">
      <c r="N33" s="125"/>
      <c r="O33" s="125"/>
      <c r="P33" s="125"/>
      <c r="Q33" s="125"/>
    </row>
    <row r="34" spans="14:17" ht="15">
      <c r="N34" s="125"/>
      <c r="O34" s="125"/>
      <c r="P34" s="125"/>
      <c r="Q34" s="125"/>
    </row>
    <row r="35" spans="14:17" ht="15">
      <c r="N35" s="125"/>
      <c r="O35" s="125"/>
      <c r="P35" s="125"/>
      <c r="Q35" s="125"/>
    </row>
    <row r="36" spans="14:17" ht="15">
      <c r="N36" s="125"/>
      <c r="O36" s="125"/>
      <c r="P36" s="125"/>
      <c r="Q36" s="125"/>
    </row>
  </sheetData>
  <sheetProtection/>
  <mergeCells count="19">
    <mergeCell ref="B2:L2"/>
    <mergeCell ref="B3:L3"/>
    <mergeCell ref="B4:B5"/>
    <mergeCell ref="N31:O31"/>
    <mergeCell ref="M6:N6"/>
    <mergeCell ref="I4:K4"/>
    <mergeCell ref="F4:H4"/>
    <mergeCell ref="B16:L16"/>
    <mergeCell ref="C4:E4"/>
    <mergeCell ref="M4:N4"/>
    <mergeCell ref="M5:N5"/>
    <mergeCell ref="I12:L12"/>
    <mergeCell ref="F5:H5"/>
    <mergeCell ref="L4:L5"/>
    <mergeCell ref="N30:O30"/>
    <mergeCell ref="B15:L15"/>
    <mergeCell ref="I5:K5"/>
    <mergeCell ref="C5:E5"/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S25"/>
  <sheetViews>
    <sheetView rightToLeft="1" zoomScalePageLayoutView="0" workbookViewId="0" topLeftCell="A4">
      <selection activeCell="F8" sqref="F8"/>
    </sheetView>
  </sheetViews>
  <sheetFormatPr defaultColWidth="9.140625" defaultRowHeight="15"/>
  <cols>
    <col min="1" max="1" width="15.7109375" style="0" customWidth="1"/>
    <col min="2" max="2" width="23.8515625" style="0" customWidth="1"/>
    <col min="3" max="11" width="10.7109375" style="0" customWidth="1"/>
    <col min="12" max="12" width="23.8515625" style="0" customWidth="1"/>
  </cols>
  <sheetData>
    <row r="1" spans="2:12" ht="21" customHeight="1"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2:19" ht="24" customHeight="1">
      <c r="B2" s="427" t="s">
        <v>433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N2" s="113"/>
      <c r="O2" s="113"/>
      <c r="P2" s="113"/>
      <c r="Q2" s="113"/>
      <c r="R2" s="125"/>
      <c r="S2" s="125"/>
    </row>
    <row r="3" spans="2:12" ht="24" customHeight="1">
      <c r="B3" s="429" t="s">
        <v>434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2:17" ht="24" customHeight="1">
      <c r="B4" s="548" t="s">
        <v>368</v>
      </c>
      <c r="C4" s="565" t="s">
        <v>334</v>
      </c>
      <c r="D4" s="565"/>
      <c r="E4" s="565"/>
      <c r="F4" s="565" t="s">
        <v>335</v>
      </c>
      <c r="G4" s="565"/>
      <c r="H4" s="565"/>
      <c r="I4" s="567" t="s">
        <v>333</v>
      </c>
      <c r="J4" s="567"/>
      <c r="K4" s="568"/>
      <c r="L4" s="553" t="s">
        <v>73</v>
      </c>
      <c r="N4" s="190"/>
      <c r="O4" s="190"/>
      <c r="P4" s="125"/>
      <c r="Q4" s="125"/>
    </row>
    <row r="5" spans="2:17" ht="24" customHeight="1">
      <c r="B5" s="548"/>
      <c r="C5" s="561" t="s">
        <v>317</v>
      </c>
      <c r="D5" s="561"/>
      <c r="E5" s="561"/>
      <c r="F5" s="561" t="s">
        <v>318</v>
      </c>
      <c r="G5" s="561"/>
      <c r="H5" s="561"/>
      <c r="I5" s="569" t="s">
        <v>0</v>
      </c>
      <c r="J5" s="569"/>
      <c r="K5" s="570"/>
      <c r="L5" s="553"/>
      <c r="N5" s="190"/>
      <c r="O5" s="190"/>
      <c r="P5" s="108"/>
      <c r="Q5" s="125"/>
    </row>
    <row r="6" spans="2:17" ht="24" customHeight="1">
      <c r="B6" s="216" t="s">
        <v>371</v>
      </c>
      <c r="C6" s="200" t="s">
        <v>215</v>
      </c>
      <c r="D6" s="200" t="s">
        <v>137</v>
      </c>
      <c r="E6" s="200" t="s">
        <v>216</v>
      </c>
      <c r="F6" s="200" t="s">
        <v>215</v>
      </c>
      <c r="G6" s="200" t="s">
        <v>137</v>
      </c>
      <c r="H6" s="200" t="s">
        <v>216</v>
      </c>
      <c r="I6" s="200" t="s">
        <v>215</v>
      </c>
      <c r="J6" s="200" t="s">
        <v>137</v>
      </c>
      <c r="K6" s="200" t="s">
        <v>216</v>
      </c>
      <c r="L6" s="217" t="s">
        <v>67</v>
      </c>
      <c r="N6" s="230"/>
      <c r="O6" s="230"/>
      <c r="P6" s="125"/>
      <c r="Q6" s="125"/>
    </row>
    <row r="7" spans="2:17" ht="24" customHeight="1">
      <c r="B7" s="218" t="s">
        <v>27</v>
      </c>
      <c r="C7" s="198" t="s">
        <v>479</v>
      </c>
      <c r="D7" s="199" t="s">
        <v>480</v>
      </c>
      <c r="E7" s="199" t="s">
        <v>0</v>
      </c>
      <c r="F7" s="198" t="s">
        <v>479</v>
      </c>
      <c r="G7" s="199" t="s">
        <v>480</v>
      </c>
      <c r="H7" s="199" t="s">
        <v>0</v>
      </c>
      <c r="I7" s="198" t="s">
        <v>479</v>
      </c>
      <c r="J7" s="199" t="s">
        <v>480</v>
      </c>
      <c r="K7" s="199" t="s">
        <v>0</v>
      </c>
      <c r="L7" s="219" t="s">
        <v>33</v>
      </c>
      <c r="N7" s="125"/>
      <c r="O7" s="125"/>
      <c r="P7" s="125"/>
      <c r="Q7" s="125"/>
    </row>
    <row r="8" spans="2:12" ht="24" customHeight="1">
      <c r="B8" s="214" t="s">
        <v>29</v>
      </c>
      <c r="C8" s="220">
        <v>1602</v>
      </c>
      <c r="D8" s="220">
        <v>361</v>
      </c>
      <c r="E8" s="220">
        <f>SUM(C8:D8)</f>
        <v>1963</v>
      </c>
      <c r="F8" s="220">
        <v>408</v>
      </c>
      <c r="G8" s="220">
        <v>507</v>
      </c>
      <c r="H8" s="220">
        <f>F8+G8</f>
        <v>915</v>
      </c>
      <c r="I8" s="220">
        <f>C8+F8</f>
        <v>2010</v>
      </c>
      <c r="J8" s="220">
        <f>D8+G8</f>
        <v>868</v>
      </c>
      <c r="K8" s="220">
        <f>SUM(I8:J8)</f>
        <v>2878</v>
      </c>
      <c r="L8" s="215" t="s">
        <v>35</v>
      </c>
    </row>
    <row r="9" spans="2:12" ht="24" customHeight="1">
      <c r="B9" s="214" t="s">
        <v>30</v>
      </c>
      <c r="C9" s="220">
        <v>6422</v>
      </c>
      <c r="D9" s="220">
        <v>1739</v>
      </c>
      <c r="E9" s="220">
        <f>SUM(C9:D9)</f>
        <v>8161</v>
      </c>
      <c r="F9" s="220">
        <v>1229</v>
      </c>
      <c r="G9" s="220">
        <v>819</v>
      </c>
      <c r="H9" s="220">
        <f>F9+G9</f>
        <v>2048</v>
      </c>
      <c r="I9" s="220">
        <f>C9+F9</f>
        <v>7651</v>
      </c>
      <c r="J9" s="220">
        <f>D9+G9</f>
        <v>2558</v>
      </c>
      <c r="K9" s="220">
        <f>SUM(I9:J9)</f>
        <v>10209</v>
      </c>
      <c r="L9" s="215" t="s">
        <v>36</v>
      </c>
    </row>
    <row r="10" spans="2:12" ht="24" customHeight="1" thickBot="1">
      <c r="B10" s="221" t="s">
        <v>87</v>
      </c>
      <c r="C10" s="222">
        <f aca="true" t="shared" si="0" ref="C10:K10">SUM(C8:C9)</f>
        <v>8024</v>
      </c>
      <c r="D10" s="222">
        <f t="shared" si="0"/>
        <v>2100</v>
      </c>
      <c r="E10" s="222">
        <f t="shared" si="0"/>
        <v>10124</v>
      </c>
      <c r="F10" s="222">
        <f t="shared" si="0"/>
        <v>1637</v>
      </c>
      <c r="G10" s="222">
        <f t="shared" si="0"/>
        <v>1326</v>
      </c>
      <c r="H10" s="222">
        <f t="shared" si="0"/>
        <v>2963</v>
      </c>
      <c r="I10" s="222">
        <f t="shared" si="0"/>
        <v>9661</v>
      </c>
      <c r="J10" s="222">
        <f t="shared" si="0"/>
        <v>3426</v>
      </c>
      <c r="K10" s="222">
        <f t="shared" si="0"/>
        <v>13087</v>
      </c>
      <c r="L10" s="223" t="s">
        <v>0</v>
      </c>
    </row>
    <row r="11" spans="2:13" s="11" customFormat="1" ht="24" customHeight="1">
      <c r="B11" s="485" t="s">
        <v>409</v>
      </c>
      <c r="C11" s="485"/>
      <c r="D11" s="224"/>
      <c r="E11" s="224"/>
      <c r="F11" s="224"/>
      <c r="G11" s="224"/>
      <c r="H11" s="224"/>
      <c r="I11" s="486" t="s">
        <v>407</v>
      </c>
      <c r="J11" s="486"/>
      <c r="K11" s="486"/>
      <c r="L11" s="486"/>
      <c r="M11" s="49"/>
    </row>
    <row r="12" spans="2:12" s="11" customFormat="1" ht="24" customHeight="1">
      <c r="B12" s="225" t="s">
        <v>193</v>
      </c>
      <c r="C12" s="226"/>
      <c r="D12" s="226"/>
      <c r="E12" s="227"/>
      <c r="F12" s="227"/>
      <c r="G12" s="227"/>
      <c r="H12" s="227"/>
      <c r="I12" s="226"/>
      <c r="J12" s="228"/>
      <c r="K12" s="228"/>
      <c r="L12" s="228" t="s">
        <v>131</v>
      </c>
    </row>
    <row r="13" spans="2:12" s="11" customFormat="1" ht="24" customHeight="1">
      <c r="B13" s="225" t="s">
        <v>194</v>
      </c>
      <c r="C13" s="226"/>
      <c r="D13" s="226"/>
      <c r="E13" s="227"/>
      <c r="F13" s="227"/>
      <c r="G13" s="227"/>
      <c r="H13" s="227"/>
      <c r="I13" s="229"/>
      <c r="J13" s="228"/>
      <c r="K13" s="228"/>
      <c r="L13" s="228" t="s">
        <v>195</v>
      </c>
    </row>
    <row r="14" spans="2:16" ht="24" customHeight="1">
      <c r="B14" s="427" t="s">
        <v>453</v>
      </c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N14" s="125"/>
      <c r="O14" s="125"/>
      <c r="P14" s="125"/>
    </row>
    <row r="15" spans="2:16" ht="24" customHeight="1">
      <c r="B15" s="429" t="s">
        <v>454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N15" s="125"/>
      <c r="O15" s="125"/>
      <c r="P15" s="125"/>
    </row>
    <row r="16" spans="2:16" ht="15">
      <c r="B16" s="40"/>
      <c r="C16" s="36"/>
      <c r="D16" s="36"/>
      <c r="E16" s="36"/>
      <c r="F16" s="36"/>
      <c r="N16" s="190"/>
      <c r="O16" s="190"/>
      <c r="P16" s="125"/>
    </row>
    <row r="17" spans="14:16" ht="15">
      <c r="N17" s="190"/>
      <c r="O17" s="190"/>
      <c r="P17" s="125"/>
    </row>
    <row r="18" spans="14:16" ht="15">
      <c r="N18" s="125"/>
      <c r="O18" s="125"/>
      <c r="P18" s="125"/>
    </row>
    <row r="19" spans="14:16" ht="15">
      <c r="N19" s="125"/>
      <c r="O19" s="125"/>
      <c r="P19" s="125"/>
    </row>
    <row r="20" spans="14:16" ht="15">
      <c r="N20" s="125"/>
      <c r="O20" s="125"/>
      <c r="P20" s="125"/>
    </row>
    <row r="22" spans="2:6" ht="15">
      <c r="B22" s="40"/>
      <c r="D22" s="86" t="s">
        <v>296</v>
      </c>
      <c r="F22" s="86" t="s">
        <v>297</v>
      </c>
    </row>
    <row r="23" spans="2:7" ht="15">
      <c r="B23" s="40"/>
      <c r="D23" s="84" t="s">
        <v>37</v>
      </c>
      <c r="E23" s="85" t="s">
        <v>38</v>
      </c>
      <c r="F23" s="85" t="s">
        <v>38</v>
      </c>
      <c r="G23" s="84" t="s">
        <v>37</v>
      </c>
    </row>
    <row r="24" spans="3:7" ht="15">
      <c r="C24" s="89" t="s">
        <v>344</v>
      </c>
      <c r="D24" s="83">
        <v>1602</v>
      </c>
      <c r="E24" s="77">
        <v>361</v>
      </c>
      <c r="F24" s="83">
        <v>6422</v>
      </c>
      <c r="G24" s="77">
        <v>1739</v>
      </c>
    </row>
    <row r="25" spans="3:7" ht="51.75">
      <c r="C25" s="90" t="s">
        <v>346</v>
      </c>
      <c r="D25" s="78">
        <v>408</v>
      </c>
      <c r="E25" s="77">
        <v>507</v>
      </c>
      <c r="F25" s="78">
        <v>1229</v>
      </c>
      <c r="G25" s="77">
        <v>819</v>
      </c>
    </row>
  </sheetData>
  <sheetProtection/>
  <mergeCells count="14">
    <mergeCell ref="B2:L2"/>
    <mergeCell ref="B3:L3"/>
    <mergeCell ref="B4:B5"/>
    <mergeCell ref="C4:E4"/>
    <mergeCell ref="F5:H5"/>
    <mergeCell ref="I5:K5"/>
    <mergeCell ref="B11:C11"/>
    <mergeCell ref="C5:E5"/>
    <mergeCell ref="I11:L11"/>
    <mergeCell ref="B15:L15"/>
    <mergeCell ref="F4:H4"/>
    <mergeCell ref="I4:K4"/>
    <mergeCell ref="L4:L5"/>
    <mergeCell ref="B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"/>
  <sheetViews>
    <sheetView rightToLeft="1" tabSelected="1" zoomScaleSheetLayoutView="85" workbookViewId="0" topLeftCell="A1">
      <selection activeCell="B3" sqref="B3:D3"/>
    </sheetView>
  </sheetViews>
  <sheetFormatPr defaultColWidth="9.140625" defaultRowHeight="15"/>
  <cols>
    <col min="1" max="1" width="15.7109375" style="11" customWidth="1"/>
    <col min="2" max="2" width="65.28125" style="9" customWidth="1"/>
    <col min="3" max="3" width="10.7109375" style="7" customWidth="1"/>
    <col min="4" max="4" width="65.28125" style="9" customWidth="1"/>
    <col min="5" max="5" width="41.140625" style="10" bestFit="1" customWidth="1"/>
    <col min="6" max="16384" width="9.140625" style="11" customWidth="1"/>
  </cols>
  <sheetData>
    <row r="1" spans="2:4" ht="39.75" customHeight="1">
      <c r="B1" s="252"/>
      <c r="C1" s="253"/>
      <c r="D1" s="252"/>
    </row>
    <row r="2" spans="2:5" s="13" customFormat="1" ht="24" customHeight="1">
      <c r="B2" s="426" t="s">
        <v>484</v>
      </c>
      <c r="C2" s="426"/>
      <c r="D2" s="426"/>
      <c r="E2" s="177"/>
    </row>
    <row r="3" spans="2:5" s="13" customFormat="1" ht="24" customHeight="1">
      <c r="B3" s="423" t="s">
        <v>313</v>
      </c>
      <c r="C3" s="423"/>
      <c r="D3" s="423"/>
      <c r="E3" s="65"/>
    </row>
    <row r="4" spans="2:5" s="13" customFormat="1" ht="24" customHeight="1">
      <c r="B4" s="423"/>
      <c r="C4" s="423"/>
      <c r="D4" s="423"/>
      <c r="E4" s="65"/>
    </row>
    <row r="5" spans="2:5" ht="24" customHeight="1">
      <c r="B5" s="424" t="s">
        <v>152</v>
      </c>
      <c r="C5" s="250" t="s">
        <v>303</v>
      </c>
      <c r="D5" s="425" t="s">
        <v>153</v>
      </c>
      <c r="E5" s="65"/>
    </row>
    <row r="6" spans="2:4" ht="24" customHeight="1">
      <c r="B6" s="424"/>
      <c r="C6" s="251" t="s">
        <v>304</v>
      </c>
      <c r="D6" s="425"/>
    </row>
    <row r="7" spans="2:5" ht="54.75" customHeight="1">
      <c r="B7" s="243" t="s">
        <v>455</v>
      </c>
      <c r="C7" s="244">
        <v>1</v>
      </c>
      <c r="D7" s="245" t="s">
        <v>412</v>
      </c>
      <c r="E7" s="241"/>
    </row>
    <row r="8" spans="2:5" ht="49.5" customHeight="1">
      <c r="B8" s="243" t="s">
        <v>456</v>
      </c>
      <c r="C8" s="244">
        <v>2</v>
      </c>
      <c r="D8" s="245" t="s">
        <v>413</v>
      </c>
      <c r="E8" s="241"/>
    </row>
    <row r="9" spans="2:5" ht="49.5" customHeight="1">
      <c r="B9" s="243" t="s">
        <v>305</v>
      </c>
      <c r="C9" s="244">
        <v>3</v>
      </c>
      <c r="D9" s="245" t="s">
        <v>360</v>
      </c>
      <c r="E9" s="241"/>
    </row>
    <row r="10" spans="2:4" ht="49.5" customHeight="1">
      <c r="B10" s="243" t="s">
        <v>315</v>
      </c>
      <c r="C10" s="246">
        <v>4</v>
      </c>
      <c r="D10" s="247" t="s">
        <v>239</v>
      </c>
    </row>
    <row r="11" spans="2:4" ht="49.5" customHeight="1">
      <c r="B11" s="248" t="s">
        <v>457</v>
      </c>
      <c r="C11" s="244">
        <v>5</v>
      </c>
      <c r="D11" s="245" t="s">
        <v>392</v>
      </c>
    </row>
    <row r="12" spans="2:5" ht="49.5" customHeight="1">
      <c r="B12" s="243" t="s">
        <v>302</v>
      </c>
      <c r="C12" s="244">
        <v>6</v>
      </c>
      <c r="D12" s="247" t="s">
        <v>257</v>
      </c>
      <c r="E12" s="11"/>
    </row>
    <row r="13" spans="2:5" ht="49.5" customHeight="1">
      <c r="B13" s="243" t="s">
        <v>468</v>
      </c>
      <c r="C13" s="244">
        <v>7</v>
      </c>
      <c r="D13" s="247" t="s">
        <v>258</v>
      </c>
      <c r="E13" s="11"/>
    </row>
    <row r="14" spans="2:5" ht="49.5" customHeight="1">
      <c r="B14" s="243" t="s">
        <v>380</v>
      </c>
      <c r="C14" s="244">
        <v>8</v>
      </c>
      <c r="D14" s="247" t="s">
        <v>381</v>
      </c>
      <c r="E14" s="11"/>
    </row>
    <row r="15" spans="2:5" ht="62.25" customHeight="1">
      <c r="B15" s="248" t="s">
        <v>469</v>
      </c>
      <c r="C15" s="244">
        <v>9</v>
      </c>
      <c r="D15" s="245" t="s">
        <v>390</v>
      </c>
      <c r="E15" s="139"/>
    </row>
    <row r="16" spans="2:5" ht="62.25" customHeight="1">
      <c r="B16" s="243" t="s">
        <v>440</v>
      </c>
      <c r="C16" s="244">
        <v>10</v>
      </c>
      <c r="D16" s="247" t="s">
        <v>439</v>
      </c>
      <c r="E16" s="177"/>
    </row>
    <row r="17" spans="2:5" ht="62.25" customHeight="1">
      <c r="B17" s="243" t="s">
        <v>443</v>
      </c>
      <c r="C17" s="244">
        <v>11</v>
      </c>
      <c r="D17" s="247" t="s">
        <v>445</v>
      </c>
      <c r="E17" s="242"/>
    </row>
    <row r="18" spans="2:5" ht="62.25" customHeight="1">
      <c r="B18" s="243" t="s">
        <v>444</v>
      </c>
      <c r="C18" s="244">
        <v>12</v>
      </c>
      <c r="D18" s="247" t="s">
        <v>446</v>
      </c>
      <c r="E18" s="11"/>
    </row>
    <row r="19" spans="2:5" ht="62.25" customHeight="1">
      <c r="B19" s="243" t="s">
        <v>424</v>
      </c>
      <c r="C19" s="244">
        <v>13</v>
      </c>
      <c r="D19" s="247" t="s">
        <v>458</v>
      </c>
      <c r="E19" s="11"/>
    </row>
    <row r="20" spans="2:5" ht="49.5" customHeight="1">
      <c r="B20" s="243" t="s">
        <v>306</v>
      </c>
      <c r="C20" s="244">
        <v>14</v>
      </c>
      <c r="D20" s="247" t="s">
        <v>204</v>
      </c>
      <c r="E20" s="11"/>
    </row>
    <row r="21" spans="2:5" ht="49.5" customHeight="1">
      <c r="B21" s="243" t="s">
        <v>307</v>
      </c>
      <c r="C21" s="244">
        <v>15</v>
      </c>
      <c r="D21" s="249" t="s">
        <v>205</v>
      </c>
      <c r="E21" s="11"/>
    </row>
    <row r="22" spans="2:5" ht="49.5" customHeight="1">
      <c r="B22" s="243" t="s">
        <v>336</v>
      </c>
      <c r="C22" s="244">
        <v>16</v>
      </c>
      <c r="D22" s="249" t="s">
        <v>337</v>
      </c>
      <c r="E22" s="11"/>
    </row>
    <row r="23" spans="2:5" ht="49.5" customHeight="1">
      <c r="B23" s="248" t="s">
        <v>347</v>
      </c>
      <c r="C23" s="244">
        <v>17</v>
      </c>
      <c r="D23" s="245" t="s">
        <v>367</v>
      </c>
      <c r="E23" s="11"/>
    </row>
    <row r="24" spans="2:5" ht="49.5" customHeight="1">
      <c r="B24" s="243" t="s">
        <v>340</v>
      </c>
      <c r="C24" s="244">
        <v>18</v>
      </c>
      <c r="D24" s="247" t="s">
        <v>341</v>
      </c>
      <c r="E24" s="11"/>
    </row>
    <row r="25" spans="2:5" ht="24.75" customHeight="1">
      <c r="B25" s="424" t="s">
        <v>379</v>
      </c>
      <c r="C25" s="250" t="s">
        <v>160</v>
      </c>
      <c r="D25" s="425" t="s">
        <v>162</v>
      </c>
      <c r="E25" s="11"/>
    </row>
    <row r="26" spans="2:5" ht="24.75" customHeight="1">
      <c r="B26" s="424"/>
      <c r="C26" s="251" t="s">
        <v>161</v>
      </c>
      <c r="D26" s="425"/>
      <c r="E26" s="11"/>
    </row>
    <row r="27" spans="2:5" ht="49.5" customHeight="1">
      <c r="B27" s="243" t="s">
        <v>316</v>
      </c>
      <c r="C27" s="244">
        <v>1</v>
      </c>
      <c r="D27" s="247" t="s">
        <v>301</v>
      </c>
      <c r="E27" s="11"/>
    </row>
    <row r="28" spans="2:5" ht="49.5" customHeight="1">
      <c r="B28" s="243" t="s">
        <v>308</v>
      </c>
      <c r="C28" s="244">
        <v>2</v>
      </c>
      <c r="D28" s="247" t="s">
        <v>288</v>
      </c>
      <c r="E28" s="11"/>
    </row>
    <row r="29" spans="2:5" ht="49.5" customHeight="1">
      <c r="B29" s="243" t="s">
        <v>309</v>
      </c>
      <c r="C29" s="244">
        <v>3</v>
      </c>
      <c r="D29" s="247" t="s">
        <v>289</v>
      </c>
      <c r="E29" s="11"/>
    </row>
    <row r="30" spans="2:5" ht="49.5" customHeight="1">
      <c r="B30" s="243" t="s">
        <v>310</v>
      </c>
      <c r="C30" s="244">
        <v>4</v>
      </c>
      <c r="D30" s="247" t="s">
        <v>290</v>
      </c>
      <c r="E30" s="11"/>
    </row>
    <row r="31" spans="2:5" ht="49.5" customHeight="1">
      <c r="B31" s="243" t="s">
        <v>311</v>
      </c>
      <c r="C31" s="244">
        <v>5</v>
      </c>
      <c r="D31" s="247" t="s">
        <v>291</v>
      </c>
      <c r="E31" s="11"/>
    </row>
    <row r="32" spans="2:5" ht="49.5" customHeight="1">
      <c r="B32" s="243" t="s">
        <v>312</v>
      </c>
      <c r="C32" s="244">
        <v>6</v>
      </c>
      <c r="D32" s="247" t="s">
        <v>292</v>
      </c>
      <c r="E32" s="11"/>
    </row>
    <row r="33" spans="2:5" ht="49.5" customHeight="1">
      <c r="B33" s="243" t="s">
        <v>338</v>
      </c>
      <c r="C33" s="244">
        <v>7</v>
      </c>
      <c r="D33" s="247" t="s">
        <v>339</v>
      </c>
      <c r="E33" s="11"/>
    </row>
    <row r="34" spans="2:5" ht="49.5" customHeight="1" thickBot="1">
      <c r="B34" s="254" t="s">
        <v>348</v>
      </c>
      <c r="C34" s="255">
        <v>8</v>
      </c>
      <c r="D34" s="256" t="s">
        <v>367</v>
      </c>
      <c r="E34" s="11"/>
    </row>
  </sheetData>
  <sheetProtection/>
  <mergeCells count="7">
    <mergeCell ref="B4:D4"/>
    <mergeCell ref="B25:B26"/>
    <mergeCell ref="D25:D26"/>
    <mergeCell ref="B2:D2"/>
    <mergeCell ref="B3:D3"/>
    <mergeCell ref="B5:B6"/>
    <mergeCell ref="D5:D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rowBreaks count="1" manualBreakCount="1">
    <brk id="13" max="3" man="1"/>
  </rowBreaks>
  <colBreaks count="1" manualBreakCount="1">
    <brk id="4" max="32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rightToLeft="1" zoomScalePageLayoutView="0" workbookViewId="0" topLeftCell="D1">
      <selection activeCell="D5" sqref="D5:I8"/>
    </sheetView>
  </sheetViews>
  <sheetFormatPr defaultColWidth="9.140625" defaultRowHeight="15"/>
  <cols>
    <col min="1" max="1" width="15.7109375" style="11" customWidth="1"/>
    <col min="2" max="2" width="23.8515625" style="112" customWidth="1"/>
    <col min="3" max="3" width="8.421875" style="112" customWidth="1"/>
    <col min="4" max="18" width="10.7109375" style="11" customWidth="1"/>
    <col min="19" max="19" width="8.421875" style="112" customWidth="1"/>
    <col min="20" max="20" width="23.8515625" style="112" customWidth="1"/>
    <col min="21" max="16384" width="9.140625" style="11" customWidth="1"/>
  </cols>
  <sheetData>
    <row r="1" spans="2:20" ht="39.75" customHeight="1">
      <c r="B1" s="211"/>
      <c r="C1" s="211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1"/>
      <c r="T1" s="211"/>
    </row>
    <row r="2" spans="2:20" ht="24" customHeight="1">
      <c r="B2" s="589" t="s">
        <v>435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</row>
    <row r="3" spans="2:20" ht="24" customHeight="1">
      <c r="B3" s="590" t="s">
        <v>436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</row>
    <row r="4" spans="2:21" ht="24" customHeight="1">
      <c r="B4" s="591" t="s">
        <v>206</v>
      </c>
      <c r="C4" s="591"/>
      <c r="D4" s="575" t="s">
        <v>207</v>
      </c>
      <c r="E4" s="573"/>
      <c r="F4" s="573"/>
      <c r="G4" s="574" t="s">
        <v>208</v>
      </c>
      <c r="H4" s="574"/>
      <c r="I4" s="574"/>
      <c r="J4" s="573" t="s">
        <v>209</v>
      </c>
      <c r="K4" s="573"/>
      <c r="L4" s="573"/>
      <c r="M4" s="574" t="s">
        <v>342</v>
      </c>
      <c r="N4" s="574"/>
      <c r="O4" s="574"/>
      <c r="P4" s="576" t="s">
        <v>478</v>
      </c>
      <c r="Q4" s="576"/>
      <c r="R4" s="577"/>
      <c r="S4" s="592" t="s">
        <v>210</v>
      </c>
      <c r="T4" s="592"/>
      <c r="U4" s="190"/>
    </row>
    <row r="5" spans="2:21" ht="24" customHeight="1">
      <c r="B5" s="581" t="s">
        <v>211</v>
      </c>
      <c r="C5" s="581"/>
      <c r="D5" s="565" t="s">
        <v>334</v>
      </c>
      <c r="E5" s="565"/>
      <c r="F5" s="565"/>
      <c r="G5" s="565" t="s">
        <v>335</v>
      </c>
      <c r="H5" s="565"/>
      <c r="I5" s="565"/>
      <c r="J5" s="565" t="s">
        <v>334</v>
      </c>
      <c r="K5" s="565"/>
      <c r="L5" s="565"/>
      <c r="M5" s="565" t="s">
        <v>335</v>
      </c>
      <c r="N5" s="565"/>
      <c r="O5" s="565"/>
      <c r="P5" s="593" t="s">
        <v>212</v>
      </c>
      <c r="Q5" s="596" t="s">
        <v>213</v>
      </c>
      <c r="R5" s="599" t="s">
        <v>112</v>
      </c>
      <c r="S5" s="587" t="s">
        <v>73</v>
      </c>
      <c r="T5" s="587"/>
      <c r="U5" s="190"/>
    </row>
    <row r="6" spans="2:21" s="139" customFormat="1" ht="24" customHeight="1">
      <c r="B6" s="195"/>
      <c r="C6" s="195"/>
      <c r="D6" s="561" t="s">
        <v>317</v>
      </c>
      <c r="E6" s="561"/>
      <c r="F6" s="561"/>
      <c r="G6" s="561" t="s">
        <v>318</v>
      </c>
      <c r="H6" s="561"/>
      <c r="I6" s="561"/>
      <c r="J6" s="561" t="s">
        <v>317</v>
      </c>
      <c r="K6" s="561"/>
      <c r="L6" s="561"/>
      <c r="M6" s="561" t="s">
        <v>318</v>
      </c>
      <c r="N6" s="561"/>
      <c r="O6" s="561"/>
      <c r="P6" s="594"/>
      <c r="Q6" s="597"/>
      <c r="R6" s="600"/>
      <c r="S6" s="196"/>
      <c r="T6" s="196"/>
      <c r="U6" s="190"/>
    </row>
    <row r="7" spans="2:21" s="139" customFormat="1" ht="24" customHeight="1">
      <c r="B7" s="195"/>
      <c r="C7" s="195"/>
      <c r="D7" s="200" t="s">
        <v>215</v>
      </c>
      <c r="E7" s="200" t="s">
        <v>137</v>
      </c>
      <c r="F7" s="200" t="s">
        <v>216</v>
      </c>
      <c r="G7" s="200" t="s">
        <v>215</v>
      </c>
      <c r="H7" s="200" t="s">
        <v>137</v>
      </c>
      <c r="I7" s="200" t="s">
        <v>216</v>
      </c>
      <c r="J7" s="200" t="s">
        <v>215</v>
      </c>
      <c r="K7" s="200" t="s">
        <v>137</v>
      </c>
      <c r="L7" s="200" t="s">
        <v>216</v>
      </c>
      <c r="M7" s="200" t="s">
        <v>215</v>
      </c>
      <c r="N7" s="200" t="s">
        <v>137</v>
      </c>
      <c r="O7" s="200" t="s">
        <v>216</v>
      </c>
      <c r="P7" s="595" t="s">
        <v>317</v>
      </c>
      <c r="Q7" s="598" t="s">
        <v>318</v>
      </c>
      <c r="R7" s="601" t="s">
        <v>0</v>
      </c>
      <c r="S7" s="196"/>
      <c r="T7" s="196"/>
      <c r="U7" s="190"/>
    </row>
    <row r="8" spans="2:21" ht="24" customHeight="1">
      <c r="B8" s="571" t="s">
        <v>214</v>
      </c>
      <c r="C8" s="571"/>
      <c r="D8" s="198" t="s">
        <v>479</v>
      </c>
      <c r="E8" s="199" t="s">
        <v>480</v>
      </c>
      <c r="F8" s="199" t="s">
        <v>0</v>
      </c>
      <c r="G8" s="198" t="s">
        <v>479</v>
      </c>
      <c r="H8" s="199" t="s">
        <v>480</v>
      </c>
      <c r="I8" s="199" t="s">
        <v>0</v>
      </c>
      <c r="J8" s="198" t="s">
        <v>479</v>
      </c>
      <c r="K8" s="199" t="s">
        <v>480</v>
      </c>
      <c r="L8" s="199" t="s">
        <v>0</v>
      </c>
      <c r="M8" s="198" t="s">
        <v>479</v>
      </c>
      <c r="N8" s="199" t="s">
        <v>480</v>
      </c>
      <c r="O8" s="199" t="s">
        <v>0</v>
      </c>
      <c r="P8" s="595"/>
      <c r="Q8" s="598"/>
      <c r="R8" s="601"/>
      <c r="S8" s="572" t="s">
        <v>217</v>
      </c>
      <c r="T8" s="572"/>
      <c r="U8" s="190"/>
    </row>
    <row r="9" spans="2:21" ht="24" customHeight="1">
      <c r="B9" s="582" t="s">
        <v>218</v>
      </c>
      <c r="C9" s="191" t="s">
        <v>219</v>
      </c>
      <c r="D9" s="201">
        <v>1316</v>
      </c>
      <c r="E9" s="201">
        <v>2288</v>
      </c>
      <c r="F9" s="201">
        <f>SUM(D9:E9)</f>
        <v>3604</v>
      </c>
      <c r="G9" s="201">
        <v>1369</v>
      </c>
      <c r="H9" s="201">
        <v>1362</v>
      </c>
      <c r="I9" s="201">
        <f>SUM(G9:H9)</f>
        <v>2731</v>
      </c>
      <c r="J9" s="201">
        <v>5182</v>
      </c>
      <c r="K9" s="201">
        <v>5938</v>
      </c>
      <c r="L9" s="201">
        <f>SUM(J9:K9)</f>
        <v>11120</v>
      </c>
      <c r="M9" s="201">
        <v>1280</v>
      </c>
      <c r="N9" s="201">
        <v>1262</v>
      </c>
      <c r="O9" s="201">
        <f>SUM(M9:N9)</f>
        <v>2542</v>
      </c>
      <c r="P9" s="201">
        <f>F9+L9</f>
        <v>14724</v>
      </c>
      <c r="Q9" s="201">
        <f>I9+O9</f>
        <v>5273</v>
      </c>
      <c r="R9" s="201">
        <f>SUM(P9:Q9)</f>
        <v>19997</v>
      </c>
      <c r="S9" s="192" t="s">
        <v>350</v>
      </c>
      <c r="T9" s="579" t="s">
        <v>220</v>
      </c>
      <c r="U9" s="13"/>
    </row>
    <row r="10" spans="1:20" ht="24" customHeight="1">
      <c r="A10" s="13"/>
      <c r="B10" s="582"/>
      <c r="C10" s="191" t="s">
        <v>221</v>
      </c>
      <c r="D10" s="201">
        <v>1216</v>
      </c>
      <c r="E10" s="201">
        <v>2216</v>
      </c>
      <c r="F10" s="201">
        <f>SUM(D10:E10)</f>
        <v>3432</v>
      </c>
      <c r="G10" s="201">
        <v>1272</v>
      </c>
      <c r="H10" s="201">
        <v>1324</v>
      </c>
      <c r="I10" s="201">
        <f>SUM(G10:H10)</f>
        <v>2596</v>
      </c>
      <c r="J10" s="201">
        <v>4629</v>
      </c>
      <c r="K10" s="201">
        <v>5611</v>
      </c>
      <c r="L10" s="201">
        <f>SUM(J10:K10)</f>
        <v>10240</v>
      </c>
      <c r="M10" s="201">
        <v>1091</v>
      </c>
      <c r="N10" s="201">
        <v>1181</v>
      </c>
      <c r="O10" s="201">
        <f>SUM(M10:N10)</f>
        <v>2272</v>
      </c>
      <c r="P10" s="201">
        <f>F10+L10</f>
        <v>13672</v>
      </c>
      <c r="Q10" s="201">
        <f>I10+O10</f>
        <v>4868</v>
      </c>
      <c r="R10" s="201">
        <f>SUM(P10:Q10)</f>
        <v>18540</v>
      </c>
      <c r="S10" s="192" t="s">
        <v>351</v>
      </c>
      <c r="T10" s="579"/>
    </row>
    <row r="11" spans="1:20" s="45" customFormat="1" ht="24" customHeight="1">
      <c r="A11" s="132"/>
      <c r="B11" s="582"/>
      <c r="C11" s="193" t="s">
        <v>222</v>
      </c>
      <c r="D11" s="202">
        <f aca="true" t="shared" si="0" ref="D11:R11">D10/D9*100</f>
        <v>92.40121580547113</v>
      </c>
      <c r="E11" s="202">
        <f t="shared" si="0"/>
        <v>96.85314685314685</v>
      </c>
      <c r="F11" s="202">
        <f t="shared" si="0"/>
        <v>95.22752497225305</v>
      </c>
      <c r="G11" s="202">
        <f t="shared" si="0"/>
        <v>92.91453615777941</v>
      </c>
      <c r="H11" s="202">
        <f t="shared" si="0"/>
        <v>97.20998531571219</v>
      </c>
      <c r="I11" s="202">
        <f t="shared" si="0"/>
        <v>95.05675576711828</v>
      </c>
      <c r="J11" s="202">
        <f t="shared" si="0"/>
        <v>89.32844461597838</v>
      </c>
      <c r="K11" s="202">
        <f t="shared" si="0"/>
        <v>94.493095318289</v>
      </c>
      <c r="L11" s="202">
        <f t="shared" si="0"/>
        <v>92.08633093525181</v>
      </c>
      <c r="M11" s="202">
        <f t="shared" si="0"/>
        <v>85.234375</v>
      </c>
      <c r="N11" s="202">
        <f t="shared" si="0"/>
        <v>93.58161648177497</v>
      </c>
      <c r="O11" s="202">
        <f t="shared" si="0"/>
        <v>89.37844217151849</v>
      </c>
      <c r="P11" s="202">
        <f t="shared" si="0"/>
        <v>92.85520239065471</v>
      </c>
      <c r="Q11" s="202">
        <f t="shared" si="0"/>
        <v>92.31936279157975</v>
      </c>
      <c r="R11" s="202">
        <f t="shared" si="0"/>
        <v>92.7139070860629</v>
      </c>
      <c r="S11" s="194" t="s">
        <v>352</v>
      </c>
      <c r="T11" s="579"/>
    </row>
    <row r="12" spans="1:20" ht="24" customHeight="1">
      <c r="A12" s="13"/>
      <c r="B12" s="583" t="s">
        <v>223</v>
      </c>
      <c r="C12" s="191" t="s">
        <v>219</v>
      </c>
      <c r="D12" s="201">
        <v>134</v>
      </c>
      <c r="E12" s="201">
        <v>136</v>
      </c>
      <c r="F12" s="201">
        <f>SUM(D12:E12)</f>
        <v>270</v>
      </c>
      <c r="G12" s="201">
        <v>2642</v>
      </c>
      <c r="H12" s="201">
        <v>2243</v>
      </c>
      <c r="I12" s="201">
        <f>SUM(G12:H12)</f>
        <v>4885</v>
      </c>
      <c r="J12" s="201">
        <v>780</v>
      </c>
      <c r="K12" s="201">
        <v>369</v>
      </c>
      <c r="L12" s="201">
        <f>SUM(J12:K12)</f>
        <v>1149</v>
      </c>
      <c r="M12" s="201">
        <v>1198</v>
      </c>
      <c r="N12" s="201">
        <v>1169</v>
      </c>
      <c r="O12" s="201">
        <f>SUM(M12:N12)</f>
        <v>2367</v>
      </c>
      <c r="P12" s="201">
        <f>F12+L12</f>
        <v>1419</v>
      </c>
      <c r="Q12" s="201">
        <f>I12+O12</f>
        <v>7252</v>
      </c>
      <c r="R12" s="201">
        <f>SUM(P12:Q12)</f>
        <v>8671</v>
      </c>
      <c r="S12" s="192" t="s">
        <v>350</v>
      </c>
      <c r="T12" s="584" t="s">
        <v>353</v>
      </c>
    </row>
    <row r="13" spans="1:20" ht="24" customHeight="1">
      <c r="A13" s="113"/>
      <c r="B13" s="583"/>
      <c r="C13" s="191" t="s">
        <v>221</v>
      </c>
      <c r="D13" s="201">
        <v>105</v>
      </c>
      <c r="E13" s="201">
        <v>124</v>
      </c>
      <c r="F13" s="201">
        <f>SUM(D13:E13)</f>
        <v>229</v>
      </c>
      <c r="G13" s="201">
        <v>2328</v>
      </c>
      <c r="H13" s="201">
        <v>2159</v>
      </c>
      <c r="I13" s="201">
        <f>SUM(G13:H13)</f>
        <v>4487</v>
      </c>
      <c r="J13" s="201">
        <v>594</v>
      </c>
      <c r="K13" s="201">
        <v>325</v>
      </c>
      <c r="L13" s="201">
        <f>SUM(J13:K13)</f>
        <v>919</v>
      </c>
      <c r="M13" s="201">
        <v>1046</v>
      </c>
      <c r="N13" s="201">
        <v>1111</v>
      </c>
      <c r="O13" s="201">
        <f>SUM(M13:N13)</f>
        <v>2157</v>
      </c>
      <c r="P13" s="201">
        <f>F13+L13</f>
        <v>1148</v>
      </c>
      <c r="Q13" s="201">
        <f>I13+O13</f>
        <v>6644</v>
      </c>
      <c r="R13" s="201">
        <f>SUM(P13:Q13)</f>
        <v>7792</v>
      </c>
      <c r="S13" s="192" t="s">
        <v>351</v>
      </c>
      <c r="T13" s="584"/>
    </row>
    <row r="14" spans="1:20" s="45" customFormat="1" ht="24" customHeight="1">
      <c r="A14" s="132"/>
      <c r="B14" s="583"/>
      <c r="C14" s="193" t="s">
        <v>222</v>
      </c>
      <c r="D14" s="202">
        <f aca="true" t="shared" si="1" ref="D14:R14">D13/D12*100</f>
        <v>78.35820895522389</v>
      </c>
      <c r="E14" s="202">
        <f t="shared" si="1"/>
        <v>91.17647058823529</v>
      </c>
      <c r="F14" s="202">
        <f t="shared" si="1"/>
        <v>84.81481481481481</v>
      </c>
      <c r="G14" s="202">
        <f t="shared" si="1"/>
        <v>88.11506434519303</v>
      </c>
      <c r="H14" s="202">
        <f t="shared" si="1"/>
        <v>96.25501560410164</v>
      </c>
      <c r="I14" s="202">
        <f t="shared" si="1"/>
        <v>91.85261003070624</v>
      </c>
      <c r="J14" s="202">
        <f t="shared" si="1"/>
        <v>76.15384615384615</v>
      </c>
      <c r="K14" s="202">
        <f t="shared" si="1"/>
        <v>88.07588075880759</v>
      </c>
      <c r="L14" s="202">
        <f t="shared" si="1"/>
        <v>79.98259355961706</v>
      </c>
      <c r="M14" s="202">
        <f t="shared" si="1"/>
        <v>87.31218697829716</v>
      </c>
      <c r="N14" s="202">
        <f t="shared" si="1"/>
        <v>95.03849443969204</v>
      </c>
      <c r="O14" s="202">
        <f t="shared" si="1"/>
        <v>91.12801013941699</v>
      </c>
      <c r="P14" s="202">
        <f t="shared" si="1"/>
        <v>80.90204369274136</v>
      </c>
      <c r="Q14" s="202">
        <f t="shared" si="1"/>
        <v>91.61610590182019</v>
      </c>
      <c r="R14" s="202">
        <f t="shared" si="1"/>
        <v>89.86276092722869</v>
      </c>
      <c r="S14" s="194" t="s">
        <v>352</v>
      </c>
      <c r="T14" s="584"/>
    </row>
    <row r="15" spans="2:20" ht="24" customHeight="1">
      <c r="B15" s="582" t="s">
        <v>224</v>
      </c>
      <c r="C15" s="191" t="s">
        <v>219</v>
      </c>
      <c r="D15" s="201">
        <v>5</v>
      </c>
      <c r="E15" s="201">
        <v>8</v>
      </c>
      <c r="F15" s="201">
        <f>SUM(D15:E15)</f>
        <v>13</v>
      </c>
      <c r="G15" s="201">
        <v>0</v>
      </c>
      <c r="H15" s="201">
        <v>5</v>
      </c>
      <c r="I15" s="201">
        <f>SUM(G15:H15)</f>
        <v>5</v>
      </c>
      <c r="J15" s="201">
        <v>1941</v>
      </c>
      <c r="K15" s="201">
        <v>991</v>
      </c>
      <c r="L15" s="201">
        <f>SUM(J15:K15)</f>
        <v>2932</v>
      </c>
      <c r="M15" s="201">
        <v>290</v>
      </c>
      <c r="N15" s="201">
        <v>277</v>
      </c>
      <c r="O15" s="201">
        <f>SUM(M15:N15)</f>
        <v>567</v>
      </c>
      <c r="P15" s="201">
        <f>F15+L15</f>
        <v>2945</v>
      </c>
      <c r="Q15" s="201">
        <f>I15+O15</f>
        <v>572</v>
      </c>
      <c r="R15" s="201">
        <f>SUM(P15:Q15)</f>
        <v>3517</v>
      </c>
      <c r="S15" s="192" t="s">
        <v>350</v>
      </c>
      <c r="T15" s="579" t="s">
        <v>225</v>
      </c>
    </row>
    <row r="16" spans="2:20" ht="24" customHeight="1">
      <c r="B16" s="582"/>
      <c r="C16" s="191" t="s">
        <v>221</v>
      </c>
      <c r="D16" s="201">
        <v>1</v>
      </c>
      <c r="E16" s="201">
        <v>5</v>
      </c>
      <c r="F16" s="201">
        <f>SUM(D16:E16)</f>
        <v>6</v>
      </c>
      <c r="G16" s="201">
        <v>0</v>
      </c>
      <c r="H16" s="201">
        <v>4</v>
      </c>
      <c r="I16" s="201">
        <f>SUM(G16:H16)</f>
        <v>4</v>
      </c>
      <c r="J16" s="201">
        <v>1272</v>
      </c>
      <c r="K16" s="201">
        <v>731</v>
      </c>
      <c r="L16" s="201">
        <f>SUM(J16:K16)</f>
        <v>2003</v>
      </c>
      <c r="M16" s="201">
        <v>179</v>
      </c>
      <c r="N16" s="201">
        <v>229</v>
      </c>
      <c r="O16" s="201">
        <f>SUM(M16:N16)</f>
        <v>408</v>
      </c>
      <c r="P16" s="201">
        <f>F16+L16</f>
        <v>2009</v>
      </c>
      <c r="Q16" s="201">
        <f>I16+O16</f>
        <v>412</v>
      </c>
      <c r="R16" s="201">
        <f>SUM(P16:Q16)</f>
        <v>2421</v>
      </c>
      <c r="S16" s="192" t="s">
        <v>351</v>
      </c>
      <c r="T16" s="579"/>
    </row>
    <row r="17" spans="2:20" s="45" customFormat="1" ht="24" customHeight="1">
      <c r="B17" s="582"/>
      <c r="C17" s="193" t="s">
        <v>222</v>
      </c>
      <c r="D17" s="202">
        <f aca="true" t="shared" si="2" ref="D17:R17">D16/D15*100</f>
        <v>20</v>
      </c>
      <c r="E17" s="202">
        <f t="shared" si="2"/>
        <v>62.5</v>
      </c>
      <c r="F17" s="202">
        <f t="shared" si="2"/>
        <v>46.15384615384615</v>
      </c>
      <c r="G17" s="202">
        <v>0</v>
      </c>
      <c r="H17" s="202">
        <f t="shared" si="2"/>
        <v>80</v>
      </c>
      <c r="I17" s="202">
        <f t="shared" si="2"/>
        <v>80</v>
      </c>
      <c r="J17" s="202">
        <f t="shared" si="2"/>
        <v>65.53323029366305</v>
      </c>
      <c r="K17" s="202">
        <f t="shared" si="2"/>
        <v>73.7638748738648</v>
      </c>
      <c r="L17" s="202">
        <f t="shared" si="2"/>
        <v>68.31514324693042</v>
      </c>
      <c r="M17" s="202">
        <f t="shared" si="2"/>
        <v>61.724137931034484</v>
      </c>
      <c r="N17" s="202">
        <f t="shared" si="2"/>
        <v>82.67148014440433</v>
      </c>
      <c r="O17" s="202">
        <f t="shared" si="2"/>
        <v>71.95767195767195</v>
      </c>
      <c r="P17" s="202">
        <f t="shared" si="2"/>
        <v>68.21731748726656</v>
      </c>
      <c r="Q17" s="202">
        <f t="shared" si="2"/>
        <v>72.02797202797203</v>
      </c>
      <c r="R17" s="202">
        <f t="shared" si="2"/>
        <v>68.83707705430766</v>
      </c>
      <c r="S17" s="194" t="s">
        <v>352</v>
      </c>
      <c r="T17" s="579"/>
    </row>
    <row r="18" spans="2:20" ht="24" customHeight="1">
      <c r="B18" s="582" t="s">
        <v>226</v>
      </c>
      <c r="C18" s="191" t="s">
        <v>219</v>
      </c>
      <c r="D18" s="201">
        <v>16</v>
      </c>
      <c r="E18" s="201">
        <v>19</v>
      </c>
      <c r="F18" s="201">
        <f>SUM(D18:E18)</f>
        <v>35</v>
      </c>
      <c r="G18" s="201">
        <v>43</v>
      </c>
      <c r="H18" s="201">
        <v>40</v>
      </c>
      <c r="I18" s="201">
        <f>SUM(G18:H18)</f>
        <v>83</v>
      </c>
      <c r="J18" s="201">
        <v>2913</v>
      </c>
      <c r="K18" s="201">
        <v>831</v>
      </c>
      <c r="L18" s="201">
        <f>SUM(J18:K18)</f>
        <v>3744</v>
      </c>
      <c r="M18" s="201">
        <v>590</v>
      </c>
      <c r="N18" s="201">
        <v>370</v>
      </c>
      <c r="O18" s="201">
        <f>SUM(M18:N18)</f>
        <v>960</v>
      </c>
      <c r="P18" s="201">
        <f>F18+L18</f>
        <v>3779</v>
      </c>
      <c r="Q18" s="201">
        <f>I18+O18</f>
        <v>1043</v>
      </c>
      <c r="R18" s="201">
        <f>SUM(P18:Q18)</f>
        <v>4822</v>
      </c>
      <c r="S18" s="192" t="s">
        <v>350</v>
      </c>
      <c r="T18" s="579" t="s">
        <v>227</v>
      </c>
    </row>
    <row r="19" spans="2:20" ht="24" customHeight="1">
      <c r="B19" s="582"/>
      <c r="C19" s="191" t="s">
        <v>221</v>
      </c>
      <c r="D19" s="201">
        <v>1</v>
      </c>
      <c r="E19" s="201">
        <v>2</v>
      </c>
      <c r="F19" s="201">
        <f>SUM(D19:E19)</f>
        <v>3</v>
      </c>
      <c r="G19" s="201">
        <v>6</v>
      </c>
      <c r="H19" s="201">
        <v>17</v>
      </c>
      <c r="I19" s="201">
        <f>SUM(G19:H19)</f>
        <v>23</v>
      </c>
      <c r="J19" s="201">
        <v>1023</v>
      </c>
      <c r="K19" s="201">
        <v>298</v>
      </c>
      <c r="L19" s="201">
        <f>SUM(J19:K19)</f>
        <v>1321</v>
      </c>
      <c r="M19" s="201">
        <v>241</v>
      </c>
      <c r="N19" s="201">
        <v>180</v>
      </c>
      <c r="O19" s="201">
        <f>SUM(M19:N19)</f>
        <v>421</v>
      </c>
      <c r="P19" s="201">
        <f>F19+L19</f>
        <v>1324</v>
      </c>
      <c r="Q19" s="201">
        <f>I19+O19</f>
        <v>444</v>
      </c>
      <c r="R19" s="201">
        <f>SUM(P19:Q19)</f>
        <v>1768</v>
      </c>
      <c r="S19" s="192" t="s">
        <v>351</v>
      </c>
      <c r="T19" s="579"/>
    </row>
    <row r="20" spans="2:20" s="45" customFormat="1" ht="24" customHeight="1">
      <c r="B20" s="582"/>
      <c r="C20" s="193" t="s">
        <v>222</v>
      </c>
      <c r="D20" s="202">
        <f aca="true" t="shared" si="3" ref="D20:R20">D19/D18*100</f>
        <v>6.25</v>
      </c>
      <c r="E20" s="202">
        <f t="shared" si="3"/>
        <v>10.526315789473683</v>
      </c>
      <c r="F20" s="202">
        <f t="shared" si="3"/>
        <v>8.571428571428571</v>
      </c>
      <c r="G20" s="202">
        <f t="shared" si="3"/>
        <v>13.953488372093023</v>
      </c>
      <c r="H20" s="202">
        <f t="shared" si="3"/>
        <v>42.5</v>
      </c>
      <c r="I20" s="202">
        <f t="shared" si="3"/>
        <v>27.710843373493976</v>
      </c>
      <c r="J20" s="202">
        <f t="shared" si="3"/>
        <v>35.11843460350155</v>
      </c>
      <c r="K20" s="202">
        <f t="shared" si="3"/>
        <v>35.860409145607704</v>
      </c>
      <c r="L20" s="202">
        <f t="shared" si="3"/>
        <v>35.28311965811966</v>
      </c>
      <c r="M20" s="202">
        <f t="shared" si="3"/>
        <v>40.847457627118644</v>
      </c>
      <c r="N20" s="202">
        <f t="shared" si="3"/>
        <v>48.64864864864865</v>
      </c>
      <c r="O20" s="202">
        <f t="shared" si="3"/>
        <v>43.854166666666664</v>
      </c>
      <c r="P20" s="202">
        <f t="shared" si="3"/>
        <v>35.035723736438214</v>
      </c>
      <c r="Q20" s="202">
        <f t="shared" si="3"/>
        <v>42.56951102588686</v>
      </c>
      <c r="R20" s="202">
        <f t="shared" si="3"/>
        <v>36.66528411447532</v>
      </c>
      <c r="S20" s="194" t="s">
        <v>352</v>
      </c>
      <c r="T20" s="579"/>
    </row>
    <row r="21" spans="2:20" ht="24" customHeight="1">
      <c r="B21" s="585" t="s">
        <v>228</v>
      </c>
      <c r="C21" s="204" t="s">
        <v>219</v>
      </c>
      <c r="D21" s="205">
        <f aca="true" t="shared" si="4" ref="D21:R22">D9+D12+D15+D18</f>
        <v>1471</v>
      </c>
      <c r="E21" s="205">
        <f t="shared" si="4"/>
        <v>2451</v>
      </c>
      <c r="F21" s="205">
        <f t="shared" si="4"/>
        <v>3922</v>
      </c>
      <c r="G21" s="205">
        <f t="shared" si="4"/>
        <v>4054</v>
      </c>
      <c r="H21" s="205">
        <f t="shared" si="4"/>
        <v>3650</v>
      </c>
      <c r="I21" s="205">
        <f t="shared" si="4"/>
        <v>7704</v>
      </c>
      <c r="J21" s="205">
        <f t="shared" si="4"/>
        <v>10816</v>
      </c>
      <c r="K21" s="205">
        <f t="shared" si="4"/>
        <v>8129</v>
      </c>
      <c r="L21" s="205">
        <f t="shared" si="4"/>
        <v>18945</v>
      </c>
      <c r="M21" s="205">
        <f t="shared" si="4"/>
        <v>3358</v>
      </c>
      <c r="N21" s="205">
        <f t="shared" si="4"/>
        <v>3078</v>
      </c>
      <c r="O21" s="205">
        <f t="shared" si="4"/>
        <v>6436</v>
      </c>
      <c r="P21" s="205">
        <f t="shared" si="4"/>
        <v>22867</v>
      </c>
      <c r="Q21" s="205">
        <f t="shared" si="4"/>
        <v>14140</v>
      </c>
      <c r="R21" s="205">
        <f t="shared" si="4"/>
        <v>37007</v>
      </c>
      <c r="S21" s="206" t="s">
        <v>350</v>
      </c>
      <c r="T21" s="578" t="s">
        <v>0</v>
      </c>
    </row>
    <row r="22" spans="2:21" ht="24" customHeight="1">
      <c r="B22" s="582"/>
      <c r="C22" s="191" t="s">
        <v>221</v>
      </c>
      <c r="D22" s="201">
        <f t="shared" si="4"/>
        <v>1323</v>
      </c>
      <c r="E22" s="201">
        <f t="shared" si="4"/>
        <v>2347</v>
      </c>
      <c r="F22" s="201">
        <f t="shared" si="4"/>
        <v>3670</v>
      </c>
      <c r="G22" s="201">
        <f t="shared" si="4"/>
        <v>3606</v>
      </c>
      <c r="H22" s="201">
        <f t="shared" si="4"/>
        <v>3504</v>
      </c>
      <c r="I22" s="201">
        <f t="shared" si="4"/>
        <v>7110</v>
      </c>
      <c r="J22" s="203">
        <f t="shared" si="4"/>
        <v>7518</v>
      </c>
      <c r="K22" s="203">
        <f>K10+K13+K16+K19</f>
        <v>6965</v>
      </c>
      <c r="L22" s="203">
        <f t="shared" si="4"/>
        <v>14483</v>
      </c>
      <c r="M22" s="201">
        <f t="shared" si="4"/>
        <v>2557</v>
      </c>
      <c r="N22" s="201">
        <f t="shared" si="4"/>
        <v>2701</v>
      </c>
      <c r="O22" s="201">
        <f t="shared" si="4"/>
        <v>5258</v>
      </c>
      <c r="P22" s="201">
        <f t="shared" si="4"/>
        <v>18153</v>
      </c>
      <c r="Q22" s="201">
        <f t="shared" si="4"/>
        <v>12368</v>
      </c>
      <c r="R22" s="201">
        <f t="shared" si="4"/>
        <v>30521</v>
      </c>
      <c r="S22" s="192" t="s">
        <v>351</v>
      </c>
      <c r="T22" s="579"/>
      <c r="U22" s="133"/>
    </row>
    <row r="23" spans="2:20" ht="24" customHeight="1" thickBot="1">
      <c r="B23" s="586"/>
      <c r="C23" s="207" t="s">
        <v>222</v>
      </c>
      <c r="D23" s="208">
        <f aca="true" t="shared" si="5" ref="D23:R23">D22/D21*100</f>
        <v>89.93881713120327</v>
      </c>
      <c r="E23" s="208">
        <f t="shared" si="5"/>
        <v>95.75683394532844</v>
      </c>
      <c r="F23" s="208">
        <f t="shared" si="5"/>
        <v>93.57470678225394</v>
      </c>
      <c r="G23" s="208">
        <f t="shared" si="5"/>
        <v>88.94918598914651</v>
      </c>
      <c r="H23" s="208">
        <f t="shared" si="5"/>
        <v>96</v>
      </c>
      <c r="I23" s="208">
        <f t="shared" si="5"/>
        <v>92.28971962616822</v>
      </c>
      <c r="J23" s="208">
        <f t="shared" si="5"/>
        <v>69.50813609467455</v>
      </c>
      <c r="K23" s="208">
        <f t="shared" si="5"/>
        <v>85.68089555910936</v>
      </c>
      <c r="L23" s="208">
        <f t="shared" si="5"/>
        <v>76.44761150699392</v>
      </c>
      <c r="M23" s="208">
        <f t="shared" si="5"/>
        <v>76.1465157832043</v>
      </c>
      <c r="N23" s="208">
        <f t="shared" si="5"/>
        <v>87.75178687459389</v>
      </c>
      <c r="O23" s="208">
        <f t="shared" si="5"/>
        <v>81.69670602858918</v>
      </c>
      <c r="P23" s="208">
        <f t="shared" si="5"/>
        <v>79.38514015830674</v>
      </c>
      <c r="Q23" s="208">
        <f t="shared" si="5"/>
        <v>87.46817538896747</v>
      </c>
      <c r="R23" s="208">
        <f t="shared" si="5"/>
        <v>82.47358607830951</v>
      </c>
      <c r="S23" s="209" t="s">
        <v>352</v>
      </c>
      <c r="T23" s="580"/>
    </row>
    <row r="24" spans="2:20" ht="24" customHeight="1">
      <c r="B24" s="210" t="s">
        <v>382</v>
      </c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1"/>
      <c r="T24" s="213" t="s">
        <v>130</v>
      </c>
    </row>
    <row r="25" spans="2:20" ht="24" customHeight="1">
      <c r="B25" s="588" t="s">
        <v>372</v>
      </c>
      <c r="C25" s="588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454" t="s">
        <v>373</v>
      </c>
      <c r="S25" s="454"/>
      <c r="T25" s="454"/>
    </row>
    <row r="27" ht="15">
      <c r="B27" s="11"/>
    </row>
    <row r="28" ht="15">
      <c r="K28" s="51"/>
    </row>
  </sheetData>
  <sheetProtection/>
  <mergeCells count="39">
    <mergeCell ref="P5:P6"/>
    <mergeCell ref="P7:P8"/>
    <mergeCell ref="Q5:Q6"/>
    <mergeCell ref="Q7:Q8"/>
    <mergeCell ref="R5:R6"/>
    <mergeCell ref="R7:R8"/>
    <mergeCell ref="B21:B23"/>
    <mergeCell ref="T15:T17"/>
    <mergeCell ref="M5:O5"/>
    <mergeCell ref="S5:T5"/>
    <mergeCell ref="B25:C25"/>
    <mergeCell ref="B2:T2"/>
    <mergeCell ref="B3:T3"/>
    <mergeCell ref="B4:C4"/>
    <mergeCell ref="G4:I4"/>
    <mergeCell ref="S4:T4"/>
    <mergeCell ref="B18:B20"/>
    <mergeCell ref="T18:T20"/>
    <mergeCell ref="B9:B11"/>
    <mergeCell ref="T9:T11"/>
    <mergeCell ref="B12:B14"/>
    <mergeCell ref="T12:T14"/>
    <mergeCell ref="B15:B17"/>
    <mergeCell ref="D5:F5"/>
    <mergeCell ref="G5:I5"/>
    <mergeCell ref="J5:L5"/>
    <mergeCell ref="D6:F6"/>
    <mergeCell ref="G6:I6"/>
    <mergeCell ref="J6:L6"/>
    <mergeCell ref="B8:C8"/>
    <mergeCell ref="S8:T8"/>
    <mergeCell ref="M6:O6"/>
    <mergeCell ref="R25:T25"/>
    <mergeCell ref="J4:L4"/>
    <mergeCell ref="M4:O4"/>
    <mergeCell ref="D4:F4"/>
    <mergeCell ref="P4:R4"/>
    <mergeCell ref="T21:T23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1"/>
  <sheetViews>
    <sheetView rightToLeft="1" zoomScalePageLayoutView="0" workbookViewId="0" topLeftCell="A10">
      <selection activeCell="B8" sqref="B8:B13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7.7109375" style="1" customWidth="1"/>
    <col min="4" max="8" width="12.7109375" style="1" customWidth="1"/>
    <col min="9" max="9" width="7.7109375" style="1" customWidth="1"/>
    <col min="10" max="10" width="23.8515625" style="1" customWidth="1"/>
    <col min="11" max="11" width="23.28125" style="1" customWidth="1"/>
    <col min="12" max="12" width="11.00390625" style="1" customWidth="1"/>
    <col min="13" max="13" width="10.28125" style="1" customWidth="1"/>
    <col min="14" max="14" width="15.7109375" style="1" customWidth="1"/>
    <col min="15" max="15" width="8.140625" style="1" customWidth="1"/>
    <col min="16" max="16384" width="9.140625" style="1" customWidth="1"/>
  </cols>
  <sheetData>
    <row r="1" spans="2:10" ht="39.75" customHeight="1">
      <c r="B1" s="269"/>
      <c r="C1" s="269"/>
      <c r="D1" s="269"/>
      <c r="E1" s="269"/>
      <c r="F1" s="269"/>
      <c r="G1" s="269"/>
      <c r="H1" s="269"/>
      <c r="I1" s="269"/>
      <c r="J1" s="269"/>
    </row>
    <row r="2" spans="2:10" ht="24" customHeight="1">
      <c r="B2" s="427" t="s">
        <v>393</v>
      </c>
      <c r="C2" s="428"/>
      <c r="D2" s="428"/>
      <c r="E2" s="428"/>
      <c r="F2" s="428"/>
      <c r="G2" s="428"/>
      <c r="H2" s="428"/>
      <c r="I2" s="428"/>
      <c r="J2" s="428"/>
    </row>
    <row r="3" spans="2:12" ht="24" customHeight="1">
      <c r="B3" s="429" t="s">
        <v>394</v>
      </c>
      <c r="C3" s="429"/>
      <c r="D3" s="429"/>
      <c r="E3" s="429"/>
      <c r="F3" s="429"/>
      <c r="G3" s="429"/>
      <c r="H3" s="429"/>
      <c r="I3" s="429"/>
      <c r="J3" s="429"/>
      <c r="K3" s="13"/>
      <c r="L3" s="170"/>
    </row>
    <row r="4" spans="2:13" ht="24" customHeight="1">
      <c r="B4" s="432" t="s">
        <v>91</v>
      </c>
      <c r="C4" s="433"/>
      <c r="D4" s="430" t="s">
        <v>89</v>
      </c>
      <c r="E4" s="430" t="s">
        <v>84</v>
      </c>
      <c r="F4" s="440" t="s">
        <v>88</v>
      </c>
      <c r="G4" s="440" t="s">
        <v>113</v>
      </c>
      <c r="H4" s="440" t="s">
        <v>201</v>
      </c>
      <c r="I4" s="441" t="s">
        <v>2</v>
      </c>
      <c r="J4" s="442"/>
      <c r="K4" s="79"/>
      <c r="L4" s="184"/>
      <c r="M4" s="5"/>
    </row>
    <row r="5" spans="2:11" ht="24" customHeight="1">
      <c r="B5" s="435" t="s">
        <v>3</v>
      </c>
      <c r="C5" s="436"/>
      <c r="D5" s="430"/>
      <c r="E5" s="430"/>
      <c r="F5" s="440"/>
      <c r="G5" s="440"/>
      <c r="H5" s="440"/>
      <c r="I5" s="437" t="s">
        <v>4</v>
      </c>
      <c r="J5" s="438"/>
      <c r="K5" s="109"/>
    </row>
    <row r="6" spans="2:14" ht="24" customHeight="1">
      <c r="B6" s="439" t="s">
        <v>255</v>
      </c>
      <c r="C6" s="439"/>
      <c r="D6" s="270">
        <v>1188</v>
      </c>
      <c r="E6" s="270">
        <v>1186</v>
      </c>
      <c r="F6" s="270">
        <v>1198</v>
      </c>
      <c r="G6" s="270">
        <v>1185</v>
      </c>
      <c r="H6" s="270">
        <v>1190</v>
      </c>
      <c r="I6" s="448" t="s">
        <v>10</v>
      </c>
      <c r="J6" s="448"/>
      <c r="K6" s="158"/>
      <c r="L6" s="167"/>
      <c r="M6" s="167"/>
      <c r="N6" s="153"/>
    </row>
    <row r="7" spans="2:14" ht="24" customHeight="1">
      <c r="B7" s="439" t="s">
        <v>154</v>
      </c>
      <c r="C7" s="439"/>
      <c r="D7" s="270">
        <v>31887</v>
      </c>
      <c r="E7" s="270">
        <v>33510</v>
      </c>
      <c r="F7" s="271">
        <v>34692</v>
      </c>
      <c r="G7" s="270">
        <v>41164</v>
      </c>
      <c r="H7" s="270">
        <v>43429</v>
      </c>
      <c r="I7" s="431" t="s">
        <v>16</v>
      </c>
      <c r="J7" s="431"/>
      <c r="K7" s="164"/>
      <c r="L7" s="34"/>
      <c r="M7" s="34"/>
      <c r="N7" s="159"/>
    </row>
    <row r="8" spans="2:14" ht="24" customHeight="1">
      <c r="B8" s="445" t="s">
        <v>467</v>
      </c>
      <c r="C8" s="163" t="s">
        <v>240</v>
      </c>
      <c r="D8" s="270">
        <v>27762</v>
      </c>
      <c r="E8" s="270">
        <v>28856</v>
      </c>
      <c r="F8" s="270">
        <v>29348</v>
      </c>
      <c r="G8" s="270">
        <v>33136</v>
      </c>
      <c r="H8" s="270">
        <v>28990</v>
      </c>
      <c r="I8" s="260" t="s">
        <v>421</v>
      </c>
      <c r="J8" s="434" t="s">
        <v>85</v>
      </c>
      <c r="K8" s="164"/>
      <c r="L8" s="34"/>
      <c r="M8" s="34"/>
      <c r="N8" s="159"/>
    </row>
    <row r="9" spans="2:14" ht="24" customHeight="1">
      <c r="B9" s="445"/>
      <c r="C9" s="163" t="s">
        <v>241</v>
      </c>
      <c r="D9" s="270">
        <v>37738</v>
      </c>
      <c r="E9" s="270">
        <v>42424</v>
      </c>
      <c r="F9" s="270">
        <v>46846</v>
      </c>
      <c r="G9" s="270">
        <v>56956</v>
      </c>
      <c r="H9" s="270">
        <v>54099</v>
      </c>
      <c r="I9" s="260" t="s">
        <v>422</v>
      </c>
      <c r="J9" s="434"/>
      <c r="K9" s="145"/>
      <c r="L9" s="109"/>
      <c r="M9" s="109"/>
      <c r="N9" s="178"/>
    </row>
    <row r="10" spans="2:14" ht="24" customHeight="1">
      <c r="B10" s="445"/>
      <c r="C10" s="163" t="s">
        <v>13</v>
      </c>
      <c r="D10" s="270">
        <f>SUM(D8:D9)</f>
        <v>65500</v>
      </c>
      <c r="E10" s="270">
        <f>SUM(E8:E9)</f>
        <v>71280</v>
      </c>
      <c r="F10" s="270">
        <f>SUM(F8:F9)</f>
        <v>76194</v>
      </c>
      <c r="G10" s="270">
        <f>SUM(G8:G9)</f>
        <v>90092</v>
      </c>
      <c r="H10" s="270">
        <f>SUM(H8:H9)</f>
        <v>83089</v>
      </c>
      <c r="I10" s="260" t="s">
        <v>14</v>
      </c>
      <c r="J10" s="434"/>
      <c r="K10" s="165"/>
      <c r="L10" s="183"/>
      <c r="M10" s="165"/>
      <c r="N10" s="179"/>
    </row>
    <row r="11" spans="2:14" ht="24" customHeight="1">
      <c r="B11" s="446" t="s">
        <v>17</v>
      </c>
      <c r="C11" s="262" t="s">
        <v>5</v>
      </c>
      <c r="D11" s="271">
        <v>388652</v>
      </c>
      <c r="E11" s="271">
        <v>405172</v>
      </c>
      <c r="F11" s="271">
        <v>416707</v>
      </c>
      <c r="G11" s="271">
        <v>436333</v>
      </c>
      <c r="H11" s="270">
        <v>468254</v>
      </c>
      <c r="I11" s="263" t="s">
        <v>6</v>
      </c>
      <c r="J11" s="443" t="s">
        <v>18</v>
      </c>
      <c r="K11" s="180"/>
      <c r="L11" s="180"/>
      <c r="M11" s="181"/>
      <c r="N11" s="166"/>
    </row>
    <row r="12" spans="2:14" ht="24" customHeight="1">
      <c r="B12" s="446"/>
      <c r="C12" s="262" t="s">
        <v>8</v>
      </c>
      <c r="D12" s="271">
        <v>363904</v>
      </c>
      <c r="E12" s="271">
        <v>387431</v>
      </c>
      <c r="F12" s="271">
        <v>398487</v>
      </c>
      <c r="G12" s="271">
        <v>418131</v>
      </c>
      <c r="H12" s="270">
        <v>445630</v>
      </c>
      <c r="I12" s="263" t="s">
        <v>9</v>
      </c>
      <c r="J12" s="443"/>
      <c r="K12" s="162"/>
      <c r="L12" s="159"/>
      <c r="M12" s="159"/>
      <c r="N12" s="163"/>
    </row>
    <row r="13" spans="2:14" ht="24" customHeight="1" thickBot="1">
      <c r="B13" s="447"/>
      <c r="C13" s="264" t="s">
        <v>13</v>
      </c>
      <c r="D13" s="272">
        <f>SUM(D11:D12)</f>
        <v>752556</v>
      </c>
      <c r="E13" s="272">
        <f>SUM(E11:E12)</f>
        <v>792603</v>
      </c>
      <c r="F13" s="272">
        <f>SUM(F11:F12)</f>
        <v>815194</v>
      </c>
      <c r="G13" s="273">
        <f>SUM(G11:G12)</f>
        <v>854464</v>
      </c>
      <c r="H13" s="273">
        <f>SUM(H11:H12)</f>
        <v>913884</v>
      </c>
      <c r="I13" s="265" t="s">
        <v>14</v>
      </c>
      <c r="J13" s="444"/>
      <c r="K13" s="161"/>
      <c r="L13" s="71"/>
      <c r="M13" s="71"/>
      <c r="N13" s="162"/>
    </row>
    <row r="14" spans="2:12" s="5" customFormat="1" ht="24" customHeight="1">
      <c r="B14" s="210" t="s">
        <v>382</v>
      </c>
      <c r="C14" s="210"/>
      <c r="D14" s="266"/>
      <c r="E14" s="266"/>
      <c r="F14" s="266"/>
      <c r="G14" s="266"/>
      <c r="H14" s="266"/>
      <c r="I14" s="267"/>
      <c r="J14" s="266" t="s">
        <v>395</v>
      </c>
      <c r="K14" s="129"/>
      <c r="L14" s="129"/>
    </row>
    <row r="15" spans="2:13" s="5" customFormat="1" ht="24" customHeight="1">
      <c r="B15" s="268" t="s">
        <v>155</v>
      </c>
      <c r="C15" s="268"/>
      <c r="D15" s="267"/>
      <c r="E15" s="266"/>
      <c r="F15" s="266"/>
      <c r="G15" s="266"/>
      <c r="H15" s="266"/>
      <c r="I15" s="266"/>
      <c r="J15" s="266" t="s">
        <v>131</v>
      </c>
      <c r="M15" s="64"/>
    </row>
    <row r="16" spans="2:10" s="5" customFormat="1" ht="24" customHeight="1">
      <c r="B16" s="268" t="s">
        <v>157</v>
      </c>
      <c r="C16" s="268"/>
      <c r="D16" s="267"/>
      <c r="E16" s="266"/>
      <c r="F16" s="266"/>
      <c r="G16" s="266"/>
      <c r="H16" s="266"/>
      <c r="I16" s="266"/>
      <c r="J16" s="266" t="s">
        <v>156</v>
      </c>
    </row>
    <row r="19" spans="2:10" ht="12.75">
      <c r="B19" s="57"/>
      <c r="C19" s="58"/>
      <c r="D19" s="58"/>
      <c r="E19" s="58"/>
      <c r="F19" s="58"/>
      <c r="G19" s="58"/>
      <c r="H19" s="58"/>
      <c r="I19" s="58"/>
      <c r="J19" s="58"/>
    </row>
    <row r="20" ht="12.75">
      <c r="H20" s="5"/>
    </row>
    <row r="21" ht="12.75">
      <c r="C21" s="5"/>
    </row>
    <row r="22" ht="9" customHeight="1"/>
    <row r="23" spans="3:7" ht="12" customHeight="1">
      <c r="C23" s="38"/>
      <c r="D23" s="39"/>
      <c r="E23" s="15"/>
      <c r="G23" s="58"/>
    </row>
    <row r="24" spans="3:7" ht="12.75">
      <c r="C24" s="52"/>
      <c r="D24" s="61"/>
      <c r="E24" s="61"/>
      <c r="G24" s="58"/>
    </row>
    <row r="25" spans="3:5" ht="12.75">
      <c r="C25" s="52"/>
      <c r="D25" s="15"/>
      <c r="E25" s="15"/>
    </row>
    <row r="26" spans="3:5" ht="15" customHeight="1">
      <c r="C26" s="56"/>
      <c r="D26" s="15"/>
      <c r="E26" s="15"/>
    </row>
    <row r="27" spans="3:5" ht="12.75">
      <c r="C27" s="56"/>
      <c r="D27" s="15"/>
      <c r="E27" s="15"/>
    </row>
    <row r="28" spans="3:5" ht="12.75">
      <c r="C28" s="56"/>
      <c r="D28" s="15"/>
      <c r="E28" s="15"/>
    </row>
    <row r="29" spans="3:5" ht="15" customHeight="1">
      <c r="C29" s="52"/>
      <c r="D29" s="15"/>
      <c r="E29" s="15"/>
    </row>
    <row r="30" spans="3:5" ht="12.75">
      <c r="C30" s="52"/>
      <c r="D30" s="15"/>
      <c r="E30" s="15"/>
    </row>
    <row r="31" spans="3:5" ht="12.75">
      <c r="C31" s="52"/>
      <c r="D31" s="15"/>
      <c r="E31" s="15"/>
    </row>
  </sheetData>
  <sheetProtection/>
  <mergeCells count="19">
    <mergeCell ref="F4:F5"/>
    <mergeCell ref="B6:C6"/>
    <mergeCell ref="I4:J4"/>
    <mergeCell ref="J11:J13"/>
    <mergeCell ref="B8:B10"/>
    <mergeCell ref="B11:B13"/>
    <mergeCell ref="I6:J6"/>
    <mergeCell ref="G4:G5"/>
    <mergeCell ref="H4:H5"/>
    <mergeCell ref="B2:J2"/>
    <mergeCell ref="B3:J3"/>
    <mergeCell ref="D4:D5"/>
    <mergeCell ref="I7:J7"/>
    <mergeCell ref="B4:C4"/>
    <mergeCell ref="J8:J10"/>
    <mergeCell ref="E4:E5"/>
    <mergeCell ref="B5:C5"/>
    <mergeCell ref="I5:J5"/>
    <mergeCell ref="B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2"/>
  <rowBreaks count="1" manualBreakCount="1">
    <brk id="1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0"/>
  <sheetViews>
    <sheetView rightToLeft="1" zoomScaleSheetLayoutView="100" zoomScalePageLayoutView="0" workbookViewId="0" topLeftCell="A4">
      <selection activeCell="D6" sqref="D6:H13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3" customWidth="1"/>
    <col min="4" max="8" width="12.7109375" style="1" customWidth="1"/>
    <col min="9" max="9" width="6.7109375" style="3" customWidth="1"/>
    <col min="10" max="10" width="23.8515625" style="1" customWidth="1"/>
    <col min="11" max="11" width="6.7109375" style="1" customWidth="1"/>
    <col min="12" max="12" width="21.28125" style="1" customWidth="1"/>
    <col min="13" max="16384" width="9.140625" style="1" customWidth="1"/>
  </cols>
  <sheetData>
    <row r="1" spans="2:10" ht="39.75" customHeight="1">
      <c r="B1" s="269"/>
      <c r="C1" s="282"/>
      <c r="D1" s="269"/>
      <c r="E1" s="269"/>
      <c r="F1" s="269"/>
      <c r="G1" s="269"/>
      <c r="H1" s="269"/>
      <c r="I1" s="282"/>
      <c r="J1" s="269"/>
    </row>
    <row r="2" spans="2:11" ht="24" customHeight="1">
      <c r="B2" s="451" t="s">
        <v>396</v>
      </c>
      <c r="C2" s="451"/>
      <c r="D2" s="451"/>
      <c r="E2" s="451"/>
      <c r="F2" s="451"/>
      <c r="G2" s="451"/>
      <c r="H2" s="451"/>
      <c r="I2" s="451"/>
      <c r="J2" s="451"/>
      <c r="K2" s="14"/>
    </row>
    <row r="3" spans="2:19" ht="24" customHeight="1">
      <c r="B3" s="429" t="s">
        <v>397</v>
      </c>
      <c r="C3" s="429"/>
      <c r="D3" s="429"/>
      <c r="E3" s="429"/>
      <c r="F3" s="429"/>
      <c r="G3" s="429"/>
      <c r="H3" s="429"/>
      <c r="I3" s="429"/>
      <c r="J3" s="429"/>
      <c r="K3" s="8"/>
      <c r="N3" s="104"/>
      <c r="O3" s="24"/>
      <c r="P3" s="24"/>
      <c r="Q3" s="24"/>
      <c r="R3" s="24"/>
      <c r="S3" s="24"/>
    </row>
    <row r="4" spans="2:14" ht="24" customHeight="1">
      <c r="B4" s="432" t="s">
        <v>26</v>
      </c>
      <c r="C4" s="433"/>
      <c r="D4" s="452" t="s">
        <v>89</v>
      </c>
      <c r="E4" s="452" t="s">
        <v>84</v>
      </c>
      <c r="F4" s="452" t="s">
        <v>88</v>
      </c>
      <c r="G4" s="452" t="s">
        <v>113</v>
      </c>
      <c r="H4" s="452" t="s">
        <v>201</v>
      </c>
      <c r="I4" s="441" t="s">
        <v>2</v>
      </c>
      <c r="J4" s="442"/>
      <c r="M4" s="157"/>
      <c r="N4" s="155"/>
    </row>
    <row r="5" spans="2:14" ht="24" customHeight="1">
      <c r="B5" s="435" t="s">
        <v>3</v>
      </c>
      <c r="C5" s="436"/>
      <c r="D5" s="452"/>
      <c r="E5" s="452"/>
      <c r="F5" s="452"/>
      <c r="G5" s="452"/>
      <c r="H5" s="452"/>
      <c r="I5" s="437" t="s">
        <v>4</v>
      </c>
      <c r="J5" s="438"/>
      <c r="M5" s="156"/>
      <c r="N5" s="156"/>
    </row>
    <row r="6" spans="2:14" ht="24" customHeight="1">
      <c r="B6" s="439" t="s">
        <v>7</v>
      </c>
      <c r="C6" s="439"/>
      <c r="D6" s="283">
        <v>726</v>
      </c>
      <c r="E6" s="283">
        <v>725</v>
      </c>
      <c r="F6" s="283">
        <v>725</v>
      </c>
      <c r="G6" s="283">
        <v>702</v>
      </c>
      <c r="H6" s="270">
        <v>701</v>
      </c>
      <c r="I6" s="431" t="s">
        <v>10</v>
      </c>
      <c r="J6" s="431"/>
      <c r="M6" s="156"/>
      <c r="N6" s="156"/>
    </row>
    <row r="7" spans="2:15" ht="24" customHeight="1">
      <c r="B7" s="439" t="s">
        <v>15</v>
      </c>
      <c r="C7" s="439"/>
      <c r="D7" s="283">
        <v>11810</v>
      </c>
      <c r="E7" s="283">
        <v>11825</v>
      </c>
      <c r="F7" s="283">
        <v>12096</v>
      </c>
      <c r="G7" s="270">
        <v>11857</v>
      </c>
      <c r="H7" s="284">
        <v>11766</v>
      </c>
      <c r="I7" s="431" t="s">
        <v>16</v>
      </c>
      <c r="J7" s="431"/>
      <c r="M7" s="154"/>
      <c r="N7" s="154"/>
      <c r="O7" s="35"/>
    </row>
    <row r="8" spans="2:14" ht="24" customHeight="1">
      <c r="B8" s="449" t="s">
        <v>466</v>
      </c>
      <c r="C8" s="29" t="s">
        <v>5</v>
      </c>
      <c r="D8" s="283">
        <v>9616</v>
      </c>
      <c r="E8" s="283">
        <v>9657</v>
      </c>
      <c r="F8" s="283">
        <v>9709</v>
      </c>
      <c r="G8" s="284">
        <v>11168</v>
      </c>
      <c r="H8" s="284">
        <v>8638</v>
      </c>
      <c r="I8" s="27" t="s">
        <v>6</v>
      </c>
      <c r="J8" s="450" t="s">
        <v>90</v>
      </c>
      <c r="K8" s="16"/>
      <c r="L8" s="157"/>
      <c r="M8" s="154"/>
      <c r="N8" s="154"/>
    </row>
    <row r="9" spans="2:17" ht="24" customHeight="1">
      <c r="B9" s="449"/>
      <c r="C9" s="29" t="s">
        <v>8</v>
      </c>
      <c r="D9" s="283">
        <v>18146</v>
      </c>
      <c r="E9" s="283">
        <v>19199</v>
      </c>
      <c r="F9" s="283">
        <v>19639</v>
      </c>
      <c r="G9" s="284">
        <v>21968</v>
      </c>
      <c r="H9" s="284">
        <v>20352</v>
      </c>
      <c r="I9" s="27" t="s">
        <v>9</v>
      </c>
      <c r="J9" s="450"/>
      <c r="K9" s="174"/>
      <c r="L9" s="174"/>
      <c r="M9" s="165"/>
      <c r="N9" s="165"/>
      <c r="O9" s="165"/>
      <c r="Q9" s="35"/>
    </row>
    <row r="10" spans="2:17" ht="24" customHeight="1">
      <c r="B10" s="449"/>
      <c r="C10" s="29" t="s">
        <v>13</v>
      </c>
      <c r="D10" s="285">
        <f>SUM(D8:D9)</f>
        <v>27762</v>
      </c>
      <c r="E10" s="285">
        <f>SUM(E8:E9)</f>
        <v>28856</v>
      </c>
      <c r="F10" s="285">
        <f>SUM(F8:F9)</f>
        <v>29348</v>
      </c>
      <c r="G10" s="286">
        <f>SUM(G8:G9)</f>
        <v>33136</v>
      </c>
      <c r="H10" s="286">
        <f>SUM(H8:H9)</f>
        <v>28990</v>
      </c>
      <c r="I10" s="27" t="s">
        <v>14</v>
      </c>
      <c r="J10" s="450"/>
      <c r="K10" s="275"/>
      <c r="L10" s="175"/>
      <c r="M10" s="34"/>
      <c r="N10" s="34"/>
      <c r="O10" s="159"/>
      <c r="Q10" s="35"/>
    </row>
    <row r="11" spans="2:17" ht="24" customHeight="1">
      <c r="B11" s="446" t="s">
        <v>17</v>
      </c>
      <c r="C11" s="29" t="s">
        <v>5</v>
      </c>
      <c r="D11" s="283">
        <v>127848</v>
      </c>
      <c r="E11" s="283">
        <v>127856</v>
      </c>
      <c r="F11" s="283">
        <v>128392</v>
      </c>
      <c r="G11" s="283">
        <v>125806</v>
      </c>
      <c r="H11" s="284">
        <v>131888</v>
      </c>
      <c r="I11" s="27" t="s">
        <v>6</v>
      </c>
      <c r="J11" s="443" t="s">
        <v>18</v>
      </c>
      <c r="K11" s="275"/>
      <c r="L11" s="187"/>
      <c r="M11" s="34"/>
      <c r="N11" s="34"/>
      <c r="O11" s="159"/>
      <c r="Q11" s="35"/>
    </row>
    <row r="12" spans="2:15" ht="24" customHeight="1">
      <c r="B12" s="446"/>
      <c r="C12" s="29" t="s">
        <v>8</v>
      </c>
      <c r="D12" s="283">
        <v>136847</v>
      </c>
      <c r="E12" s="283">
        <v>139412</v>
      </c>
      <c r="F12" s="283">
        <v>141248</v>
      </c>
      <c r="G12" s="283">
        <v>140352</v>
      </c>
      <c r="H12" s="284">
        <v>143391</v>
      </c>
      <c r="I12" s="27" t="s">
        <v>9</v>
      </c>
      <c r="J12" s="443"/>
      <c r="K12" s="145"/>
      <c r="L12" s="188"/>
      <c r="M12" s="159"/>
      <c r="N12" s="159"/>
      <c r="O12" s="160"/>
    </row>
    <row r="13" spans="2:15" ht="24" customHeight="1" thickBot="1">
      <c r="B13" s="447"/>
      <c r="C13" s="277" t="s">
        <v>13</v>
      </c>
      <c r="D13" s="287">
        <f>SUM(D11:D12)</f>
        <v>264695</v>
      </c>
      <c r="E13" s="287">
        <f>SUM(E11:E12)</f>
        <v>267268</v>
      </c>
      <c r="F13" s="287">
        <f>SUM(F11:F12)</f>
        <v>269640</v>
      </c>
      <c r="G13" s="288">
        <f>SUM(G11:G12)</f>
        <v>266158</v>
      </c>
      <c r="H13" s="288">
        <f>SUM(H11:H12)</f>
        <v>275279</v>
      </c>
      <c r="I13" s="278" t="s">
        <v>14</v>
      </c>
      <c r="J13" s="444"/>
      <c r="K13" s="15"/>
      <c r="M13" s="87"/>
      <c r="O13" s="35"/>
    </row>
    <row r="14" spans="2:13" s="5" customFormat="1" ht="24" customHeight="1">
      <c r="B14" s="210" t="s">
        <v>382</v>
      </c>
      <c r="C14" s="279"/>
      <c r="D14" s="267"/>
      <c r="E14" s="267"/>
      <c r="F14" s="267"/>
      <c r="G14" s="267"/>
      <c r="H14" s="267"/>
      <c r="I14" s="280"/>
      <c r="J14" s="266" t="s">
        <v>383</v>
      </c>
      <c r="K14" s="6"/>
      <c r="M14" s="82"/>
    </row>
    <row r="15" spans="2:10" s="5" customFormat="1" ht="24" customHeight="1">
      <c r="B15" s="268" t="s">
        <v>155</v>
      </c>
      <c r="C15" s="281"/>
      <c r="D15" s="267"/>
      <c r="E15" s="266"/>
      <c r="F15" s="266"/>
      <c r="G15" s="266"/>
      <c r="H15" s="266"/>
      <c r="I15" s="280"/>
      <c r="J15" s="266" t="s">
        <v>131</v>
      </c>
    </row>
    <row r="16" spans="2:10" s="5" customFormat="1" ht="24" customHeight="1">
      <c r="B16" s="268" t="s">
        <v>157</v>
      </c>
      <c r="C16" s="281"/>
      <c r="D16" s="267"/>
      <c r="E16" s="266"/>
      <c r="F16" s="266"/>
      <c r="G16" s="266"/>
      <c r="H16" s="266"/>
      <c r="I16" s="280"/>
      <c r="J16" s="266" t="s">
        <v>156</v>
      </c>
    </row>
    <row r="17" spans="3:8" ht="12.75">
      <c r="C17" s="274"/>
      <c r="D17" s="5"/>
      <c r="E17" s="32"/>
      <c r="F17" s="32"/>
      <c r="G17" s="32"/>
      <c r="H17" s="32"/>
    </row>
    <row r="20" spans="2:13" ht="15">
      <c r="B20" s="11"/>
      <c r="C20" s="112"/>
      <c r="D20" s="11"/>
      <c r="E20" s="11"/>
      <c r="F20" s="11"/>
      <c r="G20" s="11"/>
      <c r="H20" s="11"/>
      <c r="I20" s="112"/>
      <c r="J20" s="11"/>
      <c r="K20" s="11"/>
      <c r="L20" s="11"/>
      <c r="M20" s="11"/>
    </row>
  </sheetData>
  <sheetProtection/>
  <mergeCells count="19">
    <mergeCell ref="B6:C6"/>
    <mergeCell ref="B7:C7"/>
    <mergeCell ref="I6:J6"/>
    <mergeCell ref="E4:E5"/>
    <mergeCell ref="B4:C4"/>
    <mergeCell ref="I5:J5"/>
    <mergeCell ref="G4:G5"/>
    <mergeCell ref="F4:F5"/>
    <mergeCell ref="B5:C5"/>
    <mergeCell ref="B8:B10"/>
    <mergeCell ref="J8:J10"/>
    <mergeCell ref="J11:J13"/>
    <mergeCell ref="I7:J7"/>
    <mergeCell ref="B11:B13"/>
    <mergeCell ref="B2:J2"/>
    <mergeCell ref="B3:J3"/>
    <mergeCell ref="D4:D5"/>
    <mergeCell ref="I4:J4"/>
    <mergeCell ref="H4:H5"/>
  </mergeCells>
  <printOptions horizontalCentered="1" verticalCentered="1"/>
  <pageMargins left="0.748031496062992" right="0.748031496062992" top="1.484251969" bottom="1.234251969" header="3" footer="0.511811023622047"/>
  <pageSetup horizontalDpi="600" verticalDpi="600" orientation="landscape" paperSize="9" scale="51" r:id="rId2"/>
  <rowBreaks count="1" manualBreakCount="1">
    <brk id="17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30"/>
  <sheetViews>
    <sheetView rightToLeft="1" zoomScaleSheetLayoutView="100" zoomScalePageLayoutView="0" workbookViewId="0" topLeftCell="A1">
      <selection activeCell="J1" sqref="J1"/>
    </sheetView>
  </sheetViews>
  <sheetFormatPr defaultColWidth="9.140625" defaultRowHeight="15"/>
  <cols>
    <col min="1" max="1" width="15.7109375" style="1" customWidth="1"/>
    <col min="2" max="2" width="23.8515625" style="1" customWidth="1"/>
    <col min="3" max="3" width="6.7109375" style="1" customWidth="1"/>
    <col min="4" max="8" width="12.7109375" style="1" customWidth="1"/>
    <col min="9" max="9" width="6.7109375" style="1" customWidth="1"/>
    <col min="10" max="10" width="23.8515625" style="1" customWidth="1"/>
    <col min="11" max="11" width="7.00390625" style="1" customWidth="1"/>
    <col min="12" max="12" width="21.421875" style="30" customWidth="1"/>
    <col min="13" max="16384" width="9.140625" style="1" customWidth="1"/>
  </cols>
  <sheetData>
    <row r="1" spans="2:10" ht="39.75" customHeight="1">
      <c r="B1" s="269"/>
      <c r="C1" s="269"/>
      <c r="D1" s="269"/>
      <c r="E1" s="269"/>
      <c r="F1" s="269"/>
      <c r="G1" s="269"/>
      <c r="H1" s="269"/>
      <c r="I1" s="269"/>
      <c r="J1" s="269"/>
    </row>
    <row r="2" spans="2:11" ht="24" customHeight="1">
      <c r="B2" s="427" t="s">
        <v>314</v>
      </c>
      <c r="C2" s="427"/>
      <c r="D2" s="427"/>
      <c r="E2" s="427"/>
      <c r="F2" s="427"/>
      <c r="G2" s="427"/>
      <c r="H2" s="427"/>
      <c r="I2" s="427"/>
      <c r="J2" s="427"/>
      <c r="K2" s="14"/>
    </row>
    <row r="3" spans="2:11" ht="24" customHeight="1">
      <c r="B3" s="429" t="s">
        <v>374</v>
      </c>
      <c r="C3" s="429"/>
      <c r="D3" s="429"/>
      <c r="E3" s="429"/>
      <c r="F3" s="429"/>
      <c r="G3" s="429"/>
      <c r="H3" s="429"/>
      <c r="I3" s="429"/>
      <c r="J3" s="429"/>
      <c r="K3" s="8"/>
    </row>
    <row r="4" spans="2:22" ht="24" customHeight="1">
      <c r="B4" s="432" t="s">
        <v>26</v>
      </c>
      <c r="C4" s="433"/>
      <c r="D4" s="452" t="s">
        <v>89</v>
      </c>
      <c r="E4" s="452" t="s">
        <v>84</v>
      </c>
      <c r="F4" s="452" t="s">
        <v>88</v>
      </c>
      <c r="G4" s="452" t="s">
        <v>113</v>
      </c>
      <c r="H4" s="452" t="s">
        <v>201</v>
      </c>
      <c r="I4" s="441" t="s">
        <v>2</v>
      </c>
      <c r="J4" s="442"/>
      <c r="N4" s="104"/>
      <c r="O4" s="24"/>
      <c r="P4" s="24"/>
      <c r="Q4" s="24"/>
      <c r="R4" s="24"/>
      <c r="S4" s="24"/>
      <c r="T4" s="24"/>
      <c r="U4" s="24"/>
      <c r="V4" s="24"/>
    </row>
    <row r="5" spans="2:22" ht="24" customHeight="1">
      <c r="B5" s="435" t="s">
        <v>3</v>
      </c>
      <c r="C5" s="436"/>
      <c r="D5" s="452"/>
      <c r="E5" s="452"/>
      <c r="F5" s="452"/>
      <c r="G5" s="452"/>
      <c r="H5" s="452"/>
      <c r="I5" s="437" t="s">
        <v>4</v>
      </c>
      <c r="J5" s="438"/>
      <c r="N5" s="92"/>
      <c r="O5" s="92"/>
      <c r="P5" s="92"/>
      <c r="Q5" s="92"/>
      <c r="R5" s="92"/>
      <c r="S5" s="92"/>
      <c r="T5" s="92"/>
      <c r="U5" s="92"/>
      <c r="V5" s="92"/>
    </row>
    <row r="6" spans="2:16" ht="24" customHeight="1">
      <c r="B6" s="439" t="s">
        <v>7</v>
      </c>
      <c r="C6" s="439"/>
      <c r="D6" s="284">
        <v>462</v>
      </c>
      <c r="E6" s="284">
        <v>461</v>
      </c>
      <c r="F6" s="270">
        <v>473</v>
      </c>
      <c r="G6" s="284">
        <v>483</v>
      </c>
      <c r="H6" s="284">
        <v>489</v>
      </c>
      <c r="I6" s="431" t="s">
        <v>10</v>
      </c>
      <c r="J6" s="431"/>
      <c r="N6" s="35"/>
      <c r="O6" s="35"/>
      <c r="P6" s="35"/>
    </row>
    <row r="7" spans="2:16" ht="24" customHeight="1">
      <c r="B7" s="439" t="s">
        <v>15</v>
      </c>
      <c r="C7" s="257" t="s">
        <v>5</v>
      </c>
      <c r="D7" s="283">
        <v>4865</v>
      </c>
      <c r="E7" s="283">
        <v>4973</v>
      </c>
      <c r="F7" s="283">
        <v>5271</v>
      </c>
      <c r="G7" s="283">
        <v>7571</v>
      </c>
      <c r="H7" s="284">
        <v>3259</v>
      </c>
      <c r="I7" s="259" t="s">
        <v>6</v>
      </c>
      <c r="J7" s="431" t="s">
        <v>16</v>
      </c>
      <c r="O7" s="35"/>
      <c r="P7" s="35"/>
    </row>
    <row r="8" spans="2:13" ht="24" customHeight="1">
      <c r="B8" s="439"/>
      <c r="C8" s="257" t="s">
        <v>8</v>
      </c>
      <c r="D8" s="283">
        <v>4289</v>
      </c>
      <c r="E8" s="283">
        <v>4533</v>
      </c>
      <c r="F8" s="283">
        <v>4804</v>
      </c>
      <c r="G8" s="283">
        <v>6569</v>
      </c>
      <c r="H8" s="284">
        <v>3111</v>
      </c>
      <c r="I8" s="259" t="s">
        <v>9</v>
      </c>
      <c r="J8" s="431"/>
      <c r="M8" s="35"/>
    </row>
    <row r="9" spans="2:16" ht="24" customHeight="1">
      <c r="B9" s="439"/>
      <c r="C9" s="257" t="s">
        <v>11</v>
      </c>
      <c r="D9" s="283">
        <v>10923</v>
      </c>
      <c r="E9" s="283">
        <v>12179</v>
      </c>
      <c r="F9" s="283">
        <v>12521</v>
      </c>
      <c r="G9" s="283">
        <v>15167</v>
      </c>
      <c r="H9" s="284">
        <v>25293</v>
      </c>
      <c r="I9" s="259" t="s">
        <v>12</v>
      </c>
      <c r="J9" s="431"/>
      <c r="L9" s="13"/>
      <c r="M9" s="113"/>
      <c r="O9" s="35"/>
      <c r="P9" s="35"/>
    </row>
    <row r="10" spans="2:16" ht="24" customHeight="1">
      <c r="B10" s="439"/>
      <c r="C10" s="257" t="s">
        <v>13</v>
      </c>
      <c r="D10" s="283">
        <f>SUM(D7:D9)</f>
        <v>20077</v>
      </c>
      <c r="E10" s="283">
        <f>SUM(E7:E9)</f>
        <v>21685</v>
      </c>
      <c r="F10" s="283">
        <f>SUM(F7:F9)</f>
        <v>22596</v>
      </c>
      <c r="G10" s="283">
        <f>SUM(G7:G9)</f>
        <v>29307</v>
      </c>
      <c r="H10" s="284">
        <f>SUM(H7:H9)</f>
        <v>31663</v>
      </c>
      <c r="I10" s="259" t="s">
        <v>14</v>
      </c>
      <c r="J10" s="431"/>
      <c r="L10" s="13"/>
      <c r="M10" s="152"/>
      <c r="P10" s="35"/>
    </row>
    <row r="11" spans="2:16" ht="24" customHeight="1">
      <c r="B11" s="457" t="s">
        <v>462</v>
      </c>
      <c r="C11" s="257" t="s">
        <v>5</v>
      </c>
      <c r="D11" s="283">
        <v>9546</v>
      </c>
      <c r="E11" s="283">
        <v>10942</v>
      </c>
      <c r="F11" s="284">
        <v>12642</v>
      </c>
      <c r="G11" s="283">
        <v>13760</v>
      </c>
      <c r="H11" s="270" t="s">
        <v>343</v>
      </c>
      <c r="I11" s="259" t="s">
        <v>6</v>
      </c>
      <c r="J11" s="456" t="s">
        <v>90</v>
      </c>
      <c r="L11" s="79"/>
      <c r="M11" s="79"/>
      <c r="P11" s="35"/>
    </row>
    <row r="12" spans="2:16" ht="24" customHeight="1">
      <c r="B12" s="457"/>
      <c r="C12" s="257" t="s">
        <v>8</v>
      </c>
      <c r="D12" s="283">
        <v>28192</v>
      </c>
      <c r="E12" s="283">
        <v>31482</v>
      </c>
      <c r="F12" s="284">
        <v>34204</v>
      </c>
      <c r="G12" s="283">
        <v>43196</v>
      </c>
      <c r="H12" s="270" t="s">
        <v>343</v>
      </c>
      <c r="I12" s="259" t="s">
        <v>9</v>
      </c>
      <c r="J12" s="456"/>
      <c r="M12" s="5"/>
      <c r="P12" s="35"/>
    </row>
    <row r="13" spans="2:16" ht="24" customHeight="1">
      <c r="B13" s="457"/>
      <c r="C13" s="257" t="s">
        <v>13</v>
      </c>
      <c r="D13" s="283">
        <f>SUM(D11:D12)</f>
        <v>37738</v>
      </c>
      <c r="E13" s="283">
        <f>SUM(E11:E12)</f>
        <v>42424</v>
      </c>
      <c r="F13" s="284">
        <f>SUM(F11:F12)</f>
        <v>46846</v>
      </c>
      <c r="G13" s="283">
        <f>SUM(G11:G12)</f>
        <v>56956</v>
      </c>
      <c r="H13" s="284">
        <v>54099</v>
      </c>
      <c r="I13" s="259" t="s">
        <v>14</v>
      </c>
      <c r="J13" s="456"/>
      <c r="M13" s="5"/>
      <c r="P13" s="35"/>
    </row>
    <row r="14" spans="2:15" ht="24" customHeight="1">
      <c r="B14" s="439" t="s">
        <v>17</v>
      </c>
      <c r="C14" s="257" t="s">
        <v>5</v>
      </c>
      <c r="D14" s="283">
        <v>260804</v>
      </c>
      <c r="E14" s="283">
        <v>277316</v>
      </c>
      <c r="F14" s="283">
        <v>288315</v>
      </c>
      <c r="G14" s="284">
        <v>310527</v>
      </c>
      <c r="H14" s="284">
        <v>336366</v>
      </c>
      <c r="I14" s="259" t="s">
        <v>6</v>
      </c>
      <c r="J14" s="431" t="s">
        <v>18</v>
      </c>
      <c r="L14" s="67"/>
      <c r="M14" s="173"/>
      <c r="N14" s="35"/>
      <c r="O14" s="35"/>
    </row>
    <row r="15" spans="2:15" ht="24" customHeight="1">
      <c r="B15" s="439"/>
      <c r="C15" s="257" t="s">
        <v>8</v>
      </c>
      <c r="D15" s="283">
        <v>227057</v>
      </c>
      <c r="E15" s="283">
        <v>248019</v>
      </c>
      <c r="F15" s="283">
        <v>257239</v>
      </c>
      <c r="G15" s="284">
        <v>277779</v>
      </c>
      <c r="H15" s="284">
        <v>302239</v>
      </c>
      <c r="I15" s="259" t="s">
        <v>9</v>
      </c>
      <c r="J15" s="431"/>
      <c r="M15" s="34"/>
      <c r="N15" s="35"/>
      <c r="O15" s="35"/>
    </row>
    <row r="16" spans="2:15" ht="24" customHeight="1" thickBot="1">
      <c r="B16" s="455"/>
      <c r="C16" s="291" t="s">
        <v>13</v>
      </c>
      <c r="D16" s="289">
        <f>SUM(D14:D15)</f>
        <v>487861</v>
      </c>
      <c r="E16" s="289">
        <f>SUM(E14:E15)</f>
        <v>525335</v>
      </c>
      <c r="F16" s="289">
        <f>SUM(F14:F15)</f>
        <v>545554</v>
      </c>
      <c r="G16" s="290">
        <f>SUM(G14:G15)</f>
        <v>588306</v>
      </c>
      <c r="H16" s="290">
        <f>SUM(H14:H15)</f>
        <v>638605</v>
      </c>
      <c r="I16" s="292" t="s">
        <v>14</v>
      </c>
      <c r="J16" s="458"/>
      <c r="K16" s="15"/>
      <c r="L16" s="5"/>
      <c r="M16" s="5"/>
      <c r="N16" s="82"/>
      <c r="O16" s="35"/>
    </row>
    <row r="17" spans="2:16" ht="24" customHeight="1">
      <c r="B17" s="210" t="s">
        <v>384</v>
      </c>
      <c r="C17" s="210"/>
      <c r="D17" s="293"/>
      <c r="E17" s="293"/>
      <c r="F17" s="293"/>
      <c r="G17" s="293"/>
      <c r="H17" s="293"/>
      <c r="I17" s="266"/>
      <c r="J17" s="266" t="s">
        <v>385</v>
      </c>
      <c r="K17" s="6"/>
      <c r="L17" s="5"/>
      <c r="M17" s="5"/>
      <c r="N17" s="5"/>
      <c r="O17" s="82"/>
      <c r="P17" s="5"/>
    </row>
    <row r="18" spans="2:15" s="5" customFormat="1" ht="24" customHeight="1">
      <c r="B18" s="268" t="s">
        <v>155</v>
      </c>
      <c r="C18" s="268"/>
      <c r="D18" s="267"/>
      <c r="E18" s="266"/>
      <c r="F18" s="266"/>
      <c r="G18" s="266"/>
      <c r="H18" s="266"/>
      <c r="I18" s="266"/>
      <c r="J18" s="266" t="s">
        <v>131</v>
      </c>
      <c r="N18" s="82"/>
      <c r="O18" s="134"/>
    </row>
    <row r="19" spans="2:15" s="5" customFormat="1" ht="24" customHeight="1">
      <c r="B19" s="268" t="s">
        <v>157</v>
      </c>
      <c r="C19" s="268"/>
      <c r="D19" s="267"/>
      <c r="E19" s="266"/>
      <c r="F19" s="266"/>
      <c r="G19" s="266"/>
      <c r="H19" s="266"/>
      <c r="I19" s="266"/>
      <c r="J19" s="266" t="s">
        <v>156</v>
      </c>
      <c r="O19" s="135"/>
    </row>
    <row r="20" spans="2:16" s="5" customFormat="1" ht="24" customHeight="1">
      <c r="B20" s="453" t="s">
        <v>459</v>
      </c>
      <c r="C20" s="453"/>
      <c r="D20" s="453"/>
      <c r="E20" s="294"/>
      <c r="F20" s="213"/>
      <c r="G20" s="454" t="s">
        <v>460</v>
      </c>
      <c r="H20" s="454"/>
      <c r="I20" s="454"/>
      <c r="J20" s="454"/>
      <c r="L20" s="182"/>
      <c r="M20" s="1"/>
      <c r="N20" s="1"/>
      <c r="O20" s="135"/>
      <c r="P20" s="1"/>
    </row>
    <row r="21" ht="15.75">
      <c r="B21" s="1" t="s">
        <v>1</v>
      </c>
    </row>
    <row r="22" spans="2:8" ht="15.75">
      <c r="B22" s="31"/>
      <c r="C22" s="31"/>
      <c r="D22" s="5"/>
      <c r="E22" s="32"/>
      <c r="F22" s="32"/>
      <c r="G22" s="32"/>
      <c r="H22" s="32"/>
    </row>
    <row r="24" ht="15.75">
      <c r="F24" s="5"/>
    </row>
    <row r="28" ht="15.75">
      <c r="D28" s="35"/>
    </row>
    <row r="29" ht="15.75">
      <c r="D29" s="35"/>
    </row>
    <row r="30" ht="15.75">
      <c r="D30" s="35"/>
    </row>
  </sheetData>
  <sheetProtection/>
  <mergeCells count="21">
    <mergeCell ref="B2:J2"/>
    <mergeCell ref="B3:J3"/>
    <mergeCell ref="E4:E5"/>
    <mergeCell ref="H4:H5"/>
    <mergeCell ref="G4:G5"/>
    <mergeCell ref="B4:C4"/>
    <mergeCell ref="I4:J4"/>
    <mergeCell ref="J7:J10"/>
    <mergeCell ref="B7:B10"/>
    <mergeCell ref="B5:C5"/>
    <mergeCell ref="I5:J5"/>
    <mergeCell ref="B20:D20"/>
    <mergeCell ref="G20:J20"/>
    <mergeCell ref="B14:B16"/>
    <mergeCell ref="J11:J13"/>
    <mergeCell ref="D4:D5"/>
    <mergeCell ref="F4:F5"/>
    <mergeCell ref="B11:B13"/>
    <mergeCell ref="I6:J6"/>
    <mergeCell ref="B6:C6"/>
    <mergeCell ref="J14:J1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2"/>
  <ignoredErrors>
    <ignoredError sqref="D10:H1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rightToLeft="1" zoomScalePageLayoutView="0" workbookViewId="0" topLeftCell="A1">
      <selection activeCell="A38" sqref="A38"/>
    </sheetView>
  </sheetViews>
  <sheetFormatPr defaultColWidth="9.140625" defaultRowHeight="15"/>
  <cols>
    <col min="1" max="1" width="15.7109375" style="11" customWidth="1"/>
    <col min="2" max="2" width="23.8515625" style="11" customWidth="1"/>
    <col min="3" max="3" width="6.7109375" style="112" customWidth="1"/>
    <col min="4" max="9" width="12.7109375" style="11" customWidth="1"/>
    <col min="10" max="10" width="6.7109375" style="112" customWidth="1"/>
    <col min="11" max="11" width="23.8515625" style="11" customWidth="1"/>
    <col min="12" max="16384" width="9.140625" style="11" customWidth="1"/>
  </cols>
  <sheetData>
    <row r="1" spans="2:11" ht="39.75" customHeight="1">
      <c r="B1" s="212"/>
      <c r="C1" s="211"/>
      <c r="D1" s="212"/>
      <c r="E1" s="212"/>
      <c r="F1" s="212"/>
      <c r="G1" s="212"/>
      <c r="H1" s="212"/>
      <c r="I1" s="212"/>
      <c r="J1" s="211"/>
      <c r="K1" s="212"/>
    </row>
    <row r="2" spans="2:17" ht="24" customHeight="1">
      <c r="B2" s="461" t="s">
        <v>319</v>
      </c>
      <c r="C2" s="461"/>
      <c r="D2" s="461"/>
      <c r="E2" s="461"/>
      <c r="F2" s="461"/>
      <c r="G2" s="461"/>
      <c r="H2" s="461"/>
      <c r="I2" s="461"/>
      <c r="J2" s="461"/>
      <c r="K2" s="461"/>
      <c r="M2" s="113"/>
      <c r="N2" s="113"/>
      <c r="O2" s="113"/>
      <c r="P2" s="13"/>
      <c r="Q2" s="13"/>
    </row>
    <row r="3" spans="2:17" ht="24" customHeight="1">
      <c r="B3" s="462" t="s">
        <v>256</v>
      </c>
      <c r="C3" s="462"/>
      <c r="D3" s="462"/>
      <c r="E3" s="462"/>
      <c r="F3" s="462"/>
      <c r="G3" s="462"/>
      <c r="H3" s="462"/>
      <c r="I3" s="462"/>
      <c r="J3" s="462"/>
      <c r="K3" s="462"/>
      <c r="M3" s="13"/>
      <c r="N3" s="113"/>
      <c r="O3" s="113"/>
      <c r="P3" s="13"/>
      <c r="Q3" s="13"/>
    </row>
    <row r="4" spans="2:16" ht="24" customHeight="1">
      <c r="B4" s="463" t="s">
        <v>366</v>
      </c>
      <c r="C4" s="464"/>
      <c r="D4" s="464" t="s">
        <v>240</v>
      </c>
      <c r="E4" s="464"/>
      <c r="F4" s="464" t="s">
        <v>241</v>
      </c>
      <c r="G4" s="464"/>
      <c r="H4" s="464" t="s">
        <v>77</v>
      </c>
      <c r="I4" s="464"/>
      <c r="J4" s="466" t="s">
        <v>365</v>
      </c>
      <c r="K4" s="467"/>
      <c r="M4" s="13"/>
      <c r="N4" s="13"/>
      <c r="O4" s="13"/>
      <c r="P4" s="13"/>
    </row>
    <row r="5" spans="1:16" ht="24" customHeight="1">
      <c r="A5" s="473"/>
      <c r="B5" s="463"/>
      <c r="C5" s="464"/>
      <c r="D5" s="465" t="s">
        <v>362</v>
      </c>
      <c r="E5" s="465"/>
      <c r="F5" s="465" t="s">
        <v>363</v>
      </c>
      <c r="G5" s="465"/>
      <c r="H5" s="465" t="s">
        <v>0</v>
      </c>
      <c r="I5" s="465"/>
      <c r="J5" s="466"/>
      <c r="K5" s="467"/>
      <c r="M5" s="113"/>
      <c r="N5" s="113"/>
      <c r="O5" s="113"/>
      <c r="P5" s="13"/>
    </row>
    <row r="6" spans="1:16" ht="24" customHeight="1">
      <c r="A6" s="473"/>
      <c r="B6" s="463" t="s">
        <v>486</v>
      </c>
      <c r="C6" s="464"/>
      <c r="D6" s="296" t="s">
        <v>242</v>
      </c>
      <c r="E6" s="296" t="s">
        <v>243</v>
      </c>
      <c r="F6" s="296" t="s">
        <v>242</v>
      </c>
      <c r="G6" s="296" t="s">
        <v>243</v>
      </c>
      <c r="H6" s="296" t="s">
        <v>242</v>
      </c>
      <c r="I6" s="296" t="s">
        <v>243</v>
      </c>
      <c r="J6" s="476" t="s">
        <v>73</v>
      </c>
      <c r="K6" s="477"/>
      <c r="M6" s="13"/>
      <c r="N6" s="113"/>
      <c r="O6" s="113"/>
      <c r="P6" s="13"/>
    </row>
    <row r="7" spans="2:16" ht="24" customHeight="1">
      <c r="B7" s="474" t="s">
        <v>487</v>
      </c>
      <c r="C7" s="475"/>
      <c r="D7" s="199" t="s">
        <v>317</v>
      </c>
      <c r="E7" s="199" t="s">
        <v>361</v>
      </c>
      <c r="F7" s="199" t="s">
        <v>317</v>
      </c>
      <c r="G7" s="199" t="s">
        <v>361</v>
      </c>
      <c r="H7" s="199" t="s">
        <v>317</v>
      </c>
      <c r="I7" s="199" t="s">
        <v>361</v>
      </c>
      <c r="J7" s="478" t="s">
        <v>485</v>
      </c>
      <c r="K7" s="479"/>
      <c r="M7" s="13"/>
      <c r="N7" s="113"/>
      <c r="O7" s="113"/>
      <c r="P7" s="13"/>
    </row>
    <row r="8" spans="2:16" ht="24" customHeight="1">
      <c r="B8" s="459" t="s">
        <v>28</v>
      </c>
      <c r="C8" s="53" t="s">
        <v>37</v>
      </c>
      <c r="D8" s="283">
        <v>14066</v>
      </c>
      <c r="E8" s="297">
        <v>1158</v>
      </c>
      <c r="F8" s="297">
        <v>14019</v>
      </c>
      <c r="G8" s="297">
        <v>49605</v>
      </c>
      <c r="H8" s="297">
        <f>D8+F8</f>
        <v>28085</v>
      </c>
      <c r="I8" s="297">
        <f>E8+G8</f>
        <v>50763</v>
      </c>
      <c r="J8" s="54" t="s">
        <v>6</v>
      </c>
      <c r="K8" s="460" t="s">
        <v>34</v>
      </c>
      <c r="M8" s="13"/>
      <c r="N8" s="13"/>
      <c r="O8" s="79"/>
      <c r="P8" s="13"/>
    </row>
    <row r="9" spans="2:15" ht="24" customHeight="1">
      <c r="B9" s="459"/>
      <c r="C9" s="53" t="s">
        <v>38</v>
      </c>
      <c r="D9" s="297">
        <v>14810</v>
      </c>
      <c r="E9" s="297">
        <v>1132</v>
      </c>
      <c r="F9" s="297">
        <v>12524</v>
      </c>
      <c r="G9" s="297">
        <v>45791</v>
      </c>
      <c r="H9" s="297">
        <f>D9+F9</f>
        <v>27334</v>
      </c>
      <c r="I9" s="297">
        <f>E9+G9</f>
        <v>46923</v>
      </c>
      <c r="J9" s="54" t="s">
        <v>9</v>
      </c>
      <c r="K9" s="460"/>
      <c r="O9" s="51"/>
    </row>
    <row r="10" spans="2:15" ht="24" customHeight="1">
      <c r="B10" s="459"/>
      <c r="C10" s="53" t="s">
        <v>39</v>
      </c>
      <c r="D10" s="297">
        <f aca="true" t="shared" si="0" ref="D10:I10">SUM(D8:D9)</f>
        <v>28876</v>
      </c>
      <c r="E10" s="297">
        <f t="shared" si="0"/>
        <v>2290</v>
      </c>
      <c r="F10" s="297">
        <f t="shared" si="0"/>
        <v>26543</v>
      </c>
      <c r="G10" s="297">
        <f t="shared" si="0"/>
        <v>95396</v>
      </c>
      <c r="H10" s="297">
        <f t="shared" si="0"/>
        <v>55419</v>
      </c>
      <c r="I10" s="297">
        <f t="shared" si="0"/>
        <v>97686</v>
      </c>
      <c r="J10" s="54" t="s">
        <v>14</v>
      </c>
      <c r="K10" s="460"/>
      <c r="M10" s="113"/>
      <c r="N10" s="113"/>
      <c r="O10" s="152"/>
    </row>
    <row r="11" spans="2:11" ht="24" customHeight="1">
      <c r="B11" s="459" t="s">
        <v>192</v>
      </c>
      <c r="C11" s="53" t="s">
        <v>37</v>
      </c>
      <c r="D11" s="297">
        <v>39272</v>
      </c>
      <c r="E11" s="297">
        <v>8011</v>
      </c>
      <c r="F11" s="297">
        <v>27649</v>
      </c>
      <c r="G11" s="297">
        <v>121526</v>
      </c>
      <c r="H11" s="297">
        <f>D11+F11</f>
        <v>66921</v>
      </c>
      <c r="I11" s="297">
        <f>E11+G11</f>
        <v>129537</v>
      </c>
      <c r="J11" s="54" t="s">
        <v>6</v>
      </c>
      <c r="K11" s="460" t="s">
        <v>82</v>
      </c>
    </row>
    <row r="12" spans="2:11" ht="24" customHeight="1">
      <c r="B12" s="459"/>
      <c r="C12" s="53" t="s">
        <v>38</v>
      </c>
      <c r="D12" s="297">
        <v>43008</v>
      </c>
      <c r="E12" s="297">
        <v>8352</v>
      </c>
      <c r="F12" s="297">
        <v>21627</v>
      </c>
      <c r="G12" s="297">
        <v>112042</v>
      </c>
      <c r="H12" s="297">
        <f>D12+F12</f>
        <v>64635</v>
      </c>
      <c r="I12" s="297">
        <f>E12+G12</f>
        <v>120394</v>
      </c>
      <c r="J12" s="54" t="s">
        <v>9</v>
      </c>
      <c r="K12" s="460"/>
    </row>
    <row r="13" spans="2:20" ht="24" customHeight="1">
      <c r="B13" s="459"/>
      <c r="C13" s="53" t="s">
        <v>39</v>
      </c>
      <c r="D13" s="297">
        <f aca="true" t="shared" si="1" ref="D13:I13">SUM(D11:D12)</f>
        <v>82280</v>
      </c>
      <c r="E13" s="297">
        <f t="shared" si="1"/>
        <v>16363</v>
      </c>
      <c r="F13" s="297">
        <f t="shared" si="1"/>
        <v>49276</v>
      </c>
      <c r="G13" s="297">
        <f t="shared" si="1"/>
        <v>233568</v>
      </c>
      <c r="H13" s="297">
        <f t="shared" si="1"/>
        <v>131556</v>
      </c>
      <c r="I13" s="297">
        <f t="shared" si="1"/>
        <v>249931</v>
      </c>
      <c r="J13" s="54" t="s">
        <v>14</v>
      </c>
      <c r="K13" s="460"/>
      <c r="T13" s="12"/>
    </row>
    <row r="14" spans="2:11" ht="24" customHeight="1">
      <c r="B14" s="469" t="s">
        <v>29</v>
      </c>
      <c r="C14" s="53" t="s">
        <v>37</v>
      </c>
      <c r="D14" s="297">
        <v>29908</v>
      </c>
      <c r="E14" s="297">
        <v>7668</v>
      </c>
      <c r="F14" s="297">
        <v>13179</v>
      </c>
      <c r="G14" s="297">
        <v>68061</v>
      </c>
      <c r="H14" s="297">
        <f>D14+F14</f>
        <v>43087</v>
      </c>
      <c r="I14" s="297">
        <f>E14+G14</f>
        <v>75729</v>
      </c>
      <c r="J14" s="54" t="s">
        <v>6</v>
      </c>
      <c r="K14" s="460" t="s">
        <v>35</v>
      </c>
    </row>
    <row r="15" spans="2:11" ht="24" customHeight="1">
      <c r="B15" s="469"/>
      <c r="C15" s="53" t="s">
        <v>38</v>
      </c>
      <c r="D15" s="297">
        <v>33014</v>
      </c>
      <c r="E15" s="297">
        <v>8060</v>
      </c>
      <c r="F15" s="297">
        <v>9224</v>
      </c>
      <c r="G15" s="297">
        <v>62727</v>
      </c>
      <c r="H15" s="297">
        <f>D15+F15</f>
        <v>42238</v>
      </c>
      <c r="I15" s="297">
        <f>E15+G15</f>
        <v>70787</v>
      </c>
      <c r="J15" s="54" t="s">
        <v>9</v>
      </c>
      <c r="K15" s="460"/>
    </row>
    <row r="16" spans="2:11" ht="24" customHeight="1">
      <c r="B16" s="469"/>
      <c r="C16" s="53" t="s">
        <v>39</v>
      </c>
      <c r="D16" s="297">
        <f aca="true" t="shared" si="2" ref="D16:I16">SUM(D14:D15)</f>
        <v>62922</v>
      </c>
      <c r="E16" s="297">
        <f t="shared" si="2"/>
        <v>15728</v>
      </c>
      <c r="F16" s="297">
        <f t="shared" si="2"/>
        <v>22403</v>
      </c>
      <c r="G16" s="297">
        <f t="shared" si="2"/>
        <v>130788</v>
      </c>
      <c r="H16" s="297">
        <f t="shared" si="2"/>
        <v>85325</v>
      </c>
      <c r="I16" s="297">
        <f t="shared" si="2"/>
        <v>146516</v>
      </c>
      <c r="J16" s="54" t="s">
        <v>14</v>
      </c>
      <c r="K16" s="460"/>
    </row>
    <row r="17" spans="2:11" ht="24" customHeight="1">
      <c r="B17" s="469" t="s">
        <v>30</v>
      </c>
      <c r="C17" s="53" t="s">
        <v>37</v>
      </c>
      <c r="D17" s="297">
        <v>19565</v>
      </c>
      <c r="E17" s="297">
        <v>7141</v>
      </c>
      <c r="F17" s="297">
        <v>7235</v>
      </c>
      <c r="G17" s="297">
        <v>35092</v>
      </c>
      <c r="H17" s="297">
        <f>D17+F17</f>
        <v>26800</v>
      </c>
      <c r="I17" s="297">
        <f>E17+G17</f>
        <v>42233</v>
      </c>
      <c r="J17" s="54" t="s">
        <v>6</v>
      </c>
      <c r="K17" s="460" t="s">
        <v>36</v>
      </c>
    </row>
    <row r="18" spans="2:11" ht="24" customHeight="1">
      <c r="B18" s="469"/>
      <c r="C18" s="53" t="s">
        <v>38</v>
      </c>
      <c r="D18" s="297">
        <v>25467</v>
      </c>
      <c r="E18" s="297">
        <v>7744</v>
      </c>
      <c r="F18" s="297">
        <v>4916</v>
      </c>
      <c r="G18" s="297">
        <v>33388</v>
      </c>
      <c r="H18" s="297">
        <f>D18+F18</f>
        <v>30383</v>
      </c>
      <c r="I18" s="297">
        <f>E18+G18</f>
        <v>41132</v>
      </c>
      <c r="J18" s="54" t="s">
        <v>9</v>
      </c>
      <c r="K18" s="460"/>
    </row>
    <row r="19" spans="2:11" ht="24" customHeight="1">
      <c r="B19" s="469"/>
      <c r="C19" s="53" t="s">
        <v>39</v>
      </c>
      <c r="D19" s="297">
        <f aca="true" t="shared" si="3" ref="D19:I19">SUM(D17:D18)</f>
        <v>45032</v>
      </c>
      <c r="E19" s="297">
        <f t="shared" si="3"/>
        <v>14885</v>
      </c>
      <c r="F19" s="297">
        <f t="shared" si="3"/>
        <v>12151</v>
      </c>
      <c r="G19" s="297">
        <f t="shared" si="3"/>
        <v>68480</v>
      </c>
      <c r="H19" s="297">
        <f t="shared" si="3"/>
        <v>57183</v>
      </c>
      <c r="I19" s="297">
        <f t="shared" si="3"/>
        <v>83365</v>
      </c>
      <c r="J19" s="54" t="s">
        <v>14</v>
      </c>
      <c r="K19" s="460"/>
    </row>
    <row r="20" spans="2:11" ht="24" customHeight="1">
      <c r="B20" s="459" t="s">
        <v>31</v>
      </c>
      <c r="C20" s="53" t="s">
        <v>37</v>
      </c>
      <c r="D20" s="297">
        <v>332</v>
      </c>
      <c r="E20" s="297">
        <v>354</v>
      </c>
      <c r="F20" s="297">
        <v>0</v>
      </c>
      <c r="G20" s="297">
        <v>0</v>
      </c>
      <c r="H20" s="297">
        <f>D20+F20</f>
        <v>332</v>
      </c>
      <c r="I20" s="297">
        <f>E20+G20</f>
        <v>354</v>
      </c>
      <c r="J20" s="54" t="s">
        <v>6</v>
      </c>
      <c r="K20" s="468" t="s">
        <v>86</v>
      </c>
    </row>
    <row r="21" spans="2:11" ht="24" customHeight="1">
      <c r="B21" s="459"/>
      <c r="C21" s="53" t="s">
        <v>38</v>
      </c>
      <c r="D21" s="297">
        <v>0</v>
      </c>
      <c r="E21" s="297">
        <v>0</v>
      </c>
      <c r="F21" s="297">
        <v>0</v>
      </c>
      <c r="G21" s="297">
        <v>0</v>
      </c>
      <c r="H21" s="297">
        <f>D21+F21</f>
        <v>0</v>
      </c>
      <c r="I21" s="297">
        <f>E21+G21</f>
        <v>0</v>
      </c>
      <c r="J21" s="54" t="s">
        <v>9</v>
      </c>
      <c r="K21" s="468"/>
    </row>
    <row r="22" spans="2:11" ht="24" customHeight="1">
      <c r="B22" s="459"/>
      <c r="C22" s="53" t="s">
        <v>39</v>
      </c>
      <c r="D22" s="297">
        <f aca="true" t="shared" si="4" ref="D22:I22">SUM(D20:D21)</f>
        <v>332</v>
      </c>
      <c r="E22" s="297">
        <f t="shared" si="4"/>
        <v>354</v>
      </c>
      <c r="F22" s="297">
        <f t="shared" si="4"/>
        <v>0</v>
      </c>
      <c r="G22" s="297">
        <f t="shared" si="4"/>
        <v>0</v>
      </c>
      <c r="H22" s="297">
        <f t="shared" si="4"/>
        <v>332</v>
      </c>
      <c r="I22" s="297">
        <f t="shared" si="4"/>
        <v>354</v>
      </c>
      <c r="J22" s="54" t="s">
        <v>14</v>
      </c>
      <c r="K22" s="468"/>
    </row>
    <row r="23" spans="2:11" ht="24" customHeight="1">
      <c r="B23" s="469" t="s">
        <v>244</v>
      </c>
      <c r="C23" s="53" t="s">
        <v>37</v>
      </c>
      <c r="D23" s="297">
        <v>4413</v>
      </c>
      <c r="E23" s="297">
        <v>0</v>
      </c>
      <c r="F23" s="297">
        <v>0</v>
      </c>
      <c r="G23" s="297">
        <v>0</v>
      </c>
      <c r="H23" s="297">
        <f>D23+F23</f>
        <v>4413</v>
      </c>
      <c r="I23" s="297">
        <f>E23+G23</f>
        <v>0</v>
      </c>
      <c r="J23" s="54" t="s">
        <v>6</v>
      </c>
      <c r="K23" s="468" t="s">
        <v>276</v>
      </c>
    </row>
    <row r="24" spans="2:11" ht="24" customHeight="1">
      <c r="B24" s="469"/>
      <c r="C24" s="53" t="s">
        <v>38</v>
      </c>
      <c r="D24" s="297">
        <v>1804</v>
      </c>
      <c r="E24" s="297">
        <v>0</v>
      </c>
      <c r="F24" s="297">
        <v>0</v>
      </c>
      <c r="G24" s="297">
        <v>0</v>
      </c>
      <c r="H24" s="297">
        <f>D24+F24</f>
        <v>1804</v>
      </c>
      <c r="I24" s="297">
        <f>E24+G24</f>
        <v>0</v>
      </c>
      <c r="J24" s="54" t="s">
        <v>9</v>
      </c>
      <c r="K24" s="468"/>
    </row>
    <row r="25" spans="2:11" ht="24" customHeight="1">
      <c r="B25" s="469"/>
      <c r="C25" s="53" t="s">
        <v>39</v>
      </c>
      <c r="D25" s="297">
        <f aca="true" t="shared" si="5" ref="D25:I25">SUM(D23:D24)</f>
        <v>6217</v>
      </c>
      <c r="E25" s="297">
        <f t="shared" si="5"/>
        <v>0</v>
      </c>
      <c r="F25" s="297">
        <f t="shared" si="5"/>
        <v>0</v>
      </c>
      <c r="G25" s="297">
        <f t="shared" si="5"/>
        <v>0</v>
      </c>
      <c r="H25" s="297">
        <f t="shared" si="5"/>
        <v>6217</v>
      </c>
      <c r="I25" s="297">
        <f t="shared" si="5"/>
        <v>0</v>
      </c>
      <c r="J25" s="54" t="s">
        <v>14</v>
      </c>
      <c r="K25" s="468"/>
    </row>
    <row r="26" spans="2:14" ht="24" customHeight="1">
      <c r="B26" s="480" t="s">
        <v>87</v>
      </c>
      <c r="C26" s="298" t="s">
        <v>37</v>
      </c>
      <c r="D26" s="299">
        <f aca="true" t="shared" si="6" ref="D26:I27">D8+D11+D14+D17+D20+D23</f>
        <v>107556</v>
      </c>
      <c r="E26" s="299">
        <f t="shared" si="6"/>
        <v>24332</v>
      </c>
      <c r="F26" s="299">
        <f t="shared" si="6"/>
        <v>62082</v>
      </c>
      <c r="G26" s="299">
        <f t="shared" si="6"/>
        <v>274284</v>
      </c>
      <c r="H26" s="299">
        <f t="shared" si="6"/>
        <v>169638</v>
      </c>
      <c r="I26" s="299">
        <f t="shared" si="6"/>
        <v>298616</v>
      </c>
      <c r="J26" s="300" t="s">
        <v>6</v>
      </c>
      <c r="K26" s="482" t="s">
        <v>0</v>
      </c>
      <c r="N26" s="51"/>
    </row>
    <row r="27" spans="2:14" ht="24" customHeight="1">
      <c r="B27" s="469"/>
      <c r="C27" s="53" t="s">
        <v>38</v>
      </c>
      <c r="D27" s="297">
        <f t="shared" si="6"/>
        <v>118103</v>
      </c>
      <c r="E27" s="297">
        <f t="shared" si="6"/>
        <v>25288</v>
      </c>
      <c r="F27" s="297">
        <f t="shared" si="6"/>
        <v>48291</v>
      </c>
      <c r="G27" s="297">
        <f t="shared" si="6"/>
        <v>253948</v>
      </c>
      <c r="H27" s="297">
        <f t="shared" si="6"/>
        <v>166394</v>
      </c>
      <c r="I27" s="297">
        <f t="shared" si="6"/>
        <v>279236</v>
      </c>
      <c r="J27" s="54" t="s">
        <v>9</v>
      </c>
      <c r="K27" s="460"/>
      <c r="N27" s="51"/>
    </row>
    <row r="28" spans="2:11" ht="24" customHeight="1" thickBot="1">
      <c r="B28" s="481"/>
      <c r="C28" s="301" t="s">
        <v>39</v>
      </c>
      <c r="D28" s="302">
        <f aca="true" t="shared" si="7" ref="D28:I28">SUM(D26:D27)</f>
        <v>225659</v>
      </c>
      <c r="E28" s="302">
        <f t="shared" si="7"/>
        <v>49620</v>
      </c>
      <c r="F28" s="302">
        <f t="shared" si="7"/>
        <v>110373</v>
      </c>
      <c r="G28" s="302">
        <f t="shared" si="7"/>
        <v>528232</v>
      </c>
      <c r="H28" s="302">
        <f t="shared" si="7"/>
        <v>336032</v>
      </c>
      <c r="I28" s="302">
        <f t="shared" si="7"/>
        <v>577852</v>
      </c>
      <c r="J28" s="303" t="s">
        <v>14</v>
      </c>
      <c r="K28" s="483"/>
    </row>
    <row r="29" spans="2:12" s="1" customFormat="1" ht="24" customHeight="1">
      <c r="B29" s="210" t="s">
        <v>384</v>
      </c>
      <c r="C29" s="304"/>
      <c r="D29" s="293"/>
      <c r="E29" s="293"/>
      <c r="F29" s="293"/>
      <c r="G29" s="293"/>
      <c r="H29" s="293"/>
      <c r="I29" s="470" t="s">
        <v>398</v>
      </c>
      <c r="J29" s="470"/>
      <c r="K29" s="470"/>
      <c r="L29" s="30"/>
    </row>
    <row r="30" spans="2:11" s="5" customFormat="1" ht="24" customHeight="1">
      <c r="B30" s="268" t="s">
        <v>155</v>
      </c>
      <c r="C30" s="281"/>
      <c r="D30" s="267"/>
      <c r="E30" s="266"/>
      <c r="F30" s="266"/>
      <c r="G30" s="266"/>
      <c r="H30" s="266"/>
      <c r="I30" s="470" t="s">
        <v>131</v>
      </c>
      <c r="J30" s="470"/>
      <c r="K30" s="470"/>
    </row>
    <row r="31" spans="2:11" s="5" customFormat="1" ht="24" customHeight="1">
      <c r="B31" s="268" t="s">
        <v>157</v>
      </c>
      <c r="C31" s="281"/>
      <c r="D31" s="267"/>
      <c r="E31" s="266"/>
      <c r="F31" s="266"/>
      <c r="G31" s="266"/>
      <c r="H31" s="266"/>
      <c r="I31" s="470" t="s">
        <v>320</v>
      </c>
      <c r="J31" s="470"/>
      <c r="K31" s="470"/>
    </row>
    <row r="32" spans="2:12" ht="24" customHeight="1">
      <c r="B32" s="461" t="s">
        <v>321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0"/>
    </row>
    <row r="33" spans="2:12" ht="24" customHeight="1">
      <c r="B33" s="462" t="s">
        <v>300</v>
      </c>
      <c r="C33" s="462"/>
      <c r="D33" s="462"/>
      <c r="E33" s="462"/>
      <c r="F33" s="462"/>
      <c r="G33" s="462"/>
      <c r="H33" s="462"/>
      <c r="I33" s="462"/>
      <c r="J33" s="462"/>
      <c r="K33" s="462"/>
      <c r="L33" s="102"/>
    </row>
    <row r="34" ht="19.5" customHeight="1"/>
    <row r="38" spans="6:7" ht="60">
      <c r="F38" s="107" t="s">
        <v>298</v>
      </c>
      <c r="G38" s="107" t="s">
        <v>299</v>
      </c>
    </row>
    <row r="40" spans="4:7" ht="15">
      <c r="D40" s="472" t="s">
        <v>283</v>
      </c>
      <c r="E40" s="75" t="s">
        <v>37</v>
      </c>
      <c r="F40" s="11">
        <v>28085</v>
      </c>
      <c r="G40" s="11">
        <v>50763</v>
      </c>
    </row>
    <row r="41" spans="4:7" ht="15">
      <c r="D41" s="472"/>
      <c r="E41" s="75" t="s">
        <v>38</v>
      </c>
      <c r="F41" s="11">
        <v>27334</v>
      </c>
      <c r="G41" s="11">
        <v>46923</v>
      </c>
    </row>
    <row r="42" spans="4:7" ht="15">
      <c r="D42" s="471" t="s">
        <v>284</v>
      </c>
      <c r="E42" s="76" t="s">
        <v>37</v>
      </c>
      <c r="F42" s="11">
        <v>66921</v>
      </c>
      <c r="G42" s="11">
        <v>129537</v>
      </c>
    </row>
    <row r="43" spans="4:7" ht="15">
      <c r="D43" s="472"/>
      <c r="E43" s="75" t="s">
        <v>38</v>
      </c>
      <c r="F43" s="11">
        <v>64635</v>
      </c>
      <c r="G43" s="11">
        <v>120394</v>
      </c>
    </row>
    <row r="44" spans="4:7" ht="15">
      <c r="D44" s="471" t="s">
        <v>285</v>
      </c>
      <c r="E44" s="76" t="s">
        <v>37</v>
      </c>
      <c r="F44" s="11">
        <v>43087</v>
      </c>
      <c r="G44" s="11">
        <v>75729</v>
      </c>
    </row>
    <row r="45" spans="4:7" ht="15">
      <c r="D45" s="484"/>
      <c r="E45" s="75" t="s">
        <v>38</v>
      </c>
      <c r="F45" s="11">
        <v>42238</v>
      </c>
      <c r="G45" s="11">
        <v>70787</v>
      </c>
    </row>
    <row r="46" spans="4:7" ht="15">
      <c r="D46" s="471" t="s">
        <v>286</v>
      </c>
      <c r="E46" s="76" t="s">
        <v>37</v>
      </c>
      <c r="F46" s="11">
        <v>26800</v>
      </c>
      <c r="G46" s="11">
        <v>42233</v>
      </c>
    </row>
    <row r="47" spans="4:7" ht="15">
      <c r="D47" s="472"/>
      <c r="E47" s="75" t="s">
        <v>38</v>
      </c>
      <c r="F47" s="11">
        <v>30383</v>
      </c>
      <c r="G47" s="11">
        <v>41132</v>
      </c>
    </row>
    <row r="55" ht="7.5" customHeight="1"/>
  </sheetData>
  <sheetProtection/>
  <mergeCells count="38">
    <mergeCell ref="D40:D41"/>
    <mergeCell ref="D44:D45"/>
    <mergeCell ref="D46:D47"/>
    <mergeCell ref="A5:A6"/>
    <mergeCell ref="B32:K32"/>
    <mergeCell ref="B6:C6"/>
    <mergeCell ref="B7:C7"/>
    <mergeCell ref="J6:K6"/>
    <mergeCell ref="J7:K7"/>
    <mergeCell ref="B11:B13"/>
    <mergeCell ref="K11:K13"/>
    <mergeCell ref="B14:B16"/>
    <mergeCell ref="I29:K29"/>
    <mergeCell ref="D42:D43"/>
    <mergeCell ref="B20:B22"/>
    <mergeCell ref="B33:K33"/>
    <mergeCell ref="B17:B19"/>
    <mergeCell ref="K17:K19"/>
    <mergeCell ref="I30:K30"/>
    <mergeCell ref="I31:K31"/>
    <mergeCell ref="B26:B28"/>
    <mergeCell ref="K26:K28"/>
    <mergeCell ref="J4:K5"/>
    <mergeCell ref="D5:E5"/>
    <mergeCell ref="K14:K16"/>
    <mergeCell ref="K20:K22"/>
    <mergeCell ref="B23:B25"/>
    <mergeCell ref="K23:K25"/>
    <mergeCell ref="B8:B10"/>
    <mergeCell ref="K8:K10"/>
    <mergeCell ref="B2:K2"/>
    <mergeCell ref="B3:K3"/>
    <mergeCell ref="B4:C5"/>
    <mergeCell ref="D4:E4"/>
    <mergeCell ref="F5:G5"/>
    <mergeCell ref="H5:I5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rightToLeft="1" zoomScalePageLayoutView="0" workbookViewId="0" topLeftCell="A1">
      <selection activeCell="F58" sqref="F58"/>
    </sheetView>
  </sheetViews>
  <sheetFormatPr defaultColWidth="9.140625" defaultRowHeight="15"/>
  <cols>
    <col min="1" max="1" width="15.7109375" style="11" customWidth="1"/>
    <col min="2" max="2" width="23.8515625" style="0" customWidth="1"/>
    <col min="3" max="3" width="6.7109375" style="0" customWidth="1"/>
    <col min="4" max="10" width="12.7109375" style="0" customWidth="1"/>
    <col min="11" max="11" width="6.7109375" style="0" customWidth="1"/>
    <col min="12" max="12" width="23.8515625" style="0" customWidth="1"/>
    <col min="13" max="16384" width="9.140625" style="11" customWidth="1"/>
  </cols>
  <sheetData>
    <row r="1" spans="2:12" ht="39.75" customHeight="1"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2:13" ht="24" customHeight="1">
      <c r="B2" s="487" t="s">
        <v>386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57"/>
    </row>
    <row r="3" spans="2:13" ht="24" customHeight="1">
      <c r="B3" s="488" t="s">
        <v>391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92"/>
    </row>
    <row r="4" spans="1:12" ht="24" customHeight="1">
      <c r="A4" s="12"/>
      <c r="B4" s="463" t="s">
        <v>27</v>
      </c>
      <c r="C4" s="464"/>
      <c r="D4" s="306" t="s">
        <v>28</v>
      </c>
      <c r="E4" s="306" t="s">
        <v>192</v>
      </c>
      <c r="F4" s="197" t="s">
        <v>29</v>
      </c>
      <c r="G4" s="197" t="s">
        <v>323</v>
      </c>
      <c r="H4" s="307" t="s">
        <v>324</v>
      </c>
      <c r="I4" s="307" t="s">
        <v>250</v>
      </c>
      <c r="J4" s="306" t="s">
        <v>77</v>
      </c>
      <c r="K4" s="466" t="s">
        <v>33</v>
      </c>
      <c r="L4" s="467"/>
    </row>
    <row r="5" spans="2:12" ht="24" customHeight="1">
      <c r="B5" s="474" t="s">
        <v>138</v>
      </c>
      <c r="C5" s="475"/>
      <c r="D5" s="198" t="s">
        <v>322</v>
      </c>
      <c r="E5" s="198" t="s">
        <v>82</v>
      </c>
      <c r="F5" s="198" t="s">
        <v>35</v>
      </c>
      <c r="G5" s="198" t="s">
        <v>36</v>
      </c>
      <c r="H5" s="308" t="s">
        <v>86</v>
      </c>
      <c r="I5" s="308" t="s">
        <v>276</v>
      </c>
      <c r="J5" s="198" t="s">
        <v>0</v>
      </c>
      <c r="K5" s="478" t="s">
        <v>19</v>
      </c>
      <c r="L5" s="479"/>
    </row>
    <row r="6" spans="2:12" ht="24" customHeight="1">
      <c r="B6" s="459" t="s">
        <v>231</v>
      </c>
      <c r="C6" s="110" t="s">
        <v>37</v>
      </c>
      <c r="D6" s="220">
        <v>7082</v>
      </c>
      <c r="E6" s="220">
        <v>21817</v>
      </c>
      <c r="F6" s="220">
        <v>18331</v>
      </c>
      <c r="G6" s="220">
        <v>12631</v>
      </c>
      <c r="H6" s="220">
        <v>0</v>
      </c>
      <c r="I6" s="220">
        <v>2087</v>
      </c>
      <c r="J6" s="220">
        <f>SUM(D6:I6)</f>
        <v>61948</v>
      </c>
      <c r="K6" s="111" t="s">
        <v>6</v>
      </c>
      <c r="L6" s="460" t="s">
        <v>21</v>
      </c>
    </row>
    <row r="7" spans="2:12" ht="24" customHeight="1">
      <c r="B7" s="459"/>
      <c r="C7" s="110" t="s">
        <v>38</v>
      </c>
      <c r="D7" s="220">
        <v>7375</v>
      </c>
      <c r="E7" s="220">
        <v>24221</v>
      </c>
      <c r="F7" s="220">
        <v>19802</v>
      </c>
      <c r="G7" s="220">
        <v>14004</v>
      </c>
      <c r="H7" s="220">
        <v>0</v>
      </c>
      <c r="I7" s="220">
        <v>1589</v>
      </c>
      <c r="J7" s="220">
        <f>SUM(D7:I7)</f>
        <v>66991</v>
      </c>
      <c r="K7" s="111" t="s">
        <v>9</v>
      </c>
      <c r="L7" s="460"/>
    </row>
    <row r="8" spans="2:12" ht="24" customHeight="1">
      <c r="B8" s="459"/>
      <c r="C8" s="110" t="s">
        <v>39</v>
      </c>
      <c r="D8" s="220">
        <f aca="true" t="shared" si="0" ref="D8:J8">SUM(D6:D7)</f>
        <v>14457</v>
      </c>
      <c r="E8" s="220">
        <f t="shared" si="0"/>
        <v>46038</v>
      </c>
      <c r="F8" s="220">
        <f t="shared" si="0"/>
        <v>38133</v>
      </c>
      <c r="G8" s="220">
        <f t="shared" si="0"/>
        <v>26635</v>
      </c>
      <c r="H8" s="220">
        <f t="shared" si="0"/>
        <v>0</v>
      </c>
      <c r="I8" s="220">
        <f t="shared" si="0"/>
        <v>3676</v>
      </c>
      <c r="J8" s="220">
        <f t="shared" si="0"/>
        <v>128939</v>
      </c>
      <c r="K8" s="111" t="s">
        <v>14</v>
      </c>
      <c r="L8" s="460"/>
    </row>
    <row r="9" spans="2:12" ht="24" customHeight="1">
      <c r="B9" s="459" t="s">
        <v>229</v>
      </c>
      <c r="C9" s="110" t="s">
        <v>37</v>
      </c>
      <c r="D9" s="220">
        <v>1239</v>
      </c>
      <c r="E9" s="220">
        <v>4784</v>
      </c>
      <c r="F9" s="220">
        <v>3650</v>
      </c>
      <c r="G9" s="220">
        <v>2847</v>
      </c>
      <c r="H9" s="220">
        <v>256</v>
      </c>
      <c r="I9" s="220">
        <v>908</v>
      </c>
      <c r="J9" s="220">
        <f>SUM(D9:I9)</f>
        <v>13684</v>
      </c>
      <c r="K9" s="111" t="s">
        <v>6</v>
      </c>
      <c r="L9" s="460" t="s">
        <v>23</v>
      </c>
    </row>
    <row r="10" spans="2:12" ht="24" customHeight="1">
      <c r="B10" s="459"/>
      <c r="C10" s="110" t="s">
        <v>38</v>
      </c>
      <c r="D10" s="220">
        <v>1348</v>
      </c>
      <c r="E10" s="220">
        <v>5773</v>
      </c>
      <c r="F10" s="220">
        <v>4620</v>
      </c>
      <c r="G10" s="220">
        <v>3879</v>
      </c>
      <c r="H10" s="220">
        <v>0</v>
      </c>
      <c r="I10" s="220">
        <v>0</v>
      </c>
      <c r="J10" s="220">
        <f>SUM(D10:I10)</f>
        <v>15620</v>
      </c>
      <c r="K10" s="111" t="s">
        <v>9</v>
      </c>
      <c r="L10" s="460"/>
    </row>
    <row r="11" spans="2:12" ht="24" customHeight="1">
      <c r="B11" s="459"/>
      <c r="C11" s="110" t="s">
        <v>39</v>
      </c>
      <c r="D11" s="220">
        <f aca="true" t="shared" si="1" ref="D11:J11">SUM(D9:D10)</f>
        <v>2587</v>
      </c>
      <c r="E11" s="220">
        <f t="shared" si="1"/>
        <v>10557</v>
      </c>
      <c r="F11" s="220">
        <f t="shared" si="1"/>
        <v>8270</v>
      </c>
      <c r="G11" s="220">
        <f t="shared" si="1"/>
        <v>6726</v>
      </c>
      <c r="H11" s="220">
        <f t="shared" si="1"/>
        <v>256</v>
      </c>
      <c r="I11" s="220">
        <f t="shared" si="1"/>
        <v>908</v>
      </c>
      <c r="J11" s="220">
        <f t="shared" si="1"/>
        <v>29304</v>
      </c>
      <c r="K11" s="111" t="s">
        <v>14</v>
      </c>
      <c r="L11" s="460"/>
    </row>
    <row r="12" spans="2:12" ht="24" customHeight="1">
      <c r="B12" s="469" t="s">
        <v>230</v>
      </c>
      <c r="C12" s="110" t="s">
        <v>37</v>
      </c>
      <c r="D12" s="220">
        <v>2325</v>
      </c>
      <c r="E12" s="220">
        <v>7197</v>
      </c>
      <c r="F12" s="220">
        <v>5779</v>
      </c>
      <c r="G12" s="220">
        <v>4118</v>
      </c>
      <c r="H12" s="220">
        <v>0</v>
      </c>
      <c r="I12" s="220">
        <v>0</v>
      </c>
      <c r="J12" s="220">
        <f>SUM(D12:I12)</f>
        <v>19419</v>
      </c>
      <c r="K12" s="111" t="s">
        <v>6</v>
      </c>
      <c r="L12" s="460" t="s">
        <v>24</v>
      </c>
    </row>
    <row r="13" spans="2:12" ht="24" customHeight="1">
      <c r="B13" s="469"/>
      <c r="C13" s="110" t="s">
        <v>38</v>
      </c>
      <c r="D13" s="220">
        <v>2443</v>
      </c>
      <c r="E13" s="220">
        <v>7699</v>
      </c>
      <c r="F13" s="220">
        <v>6268</v>
      </c>
      <c r="G13" s="220">
        <v>5296</v>
      </c>
      <c r="H13" s="220">
        <v>0</v>
      </c>
      <c r="I13" s="220">
        <v>0</v>
      </c>
      <c r="J13" s="220">
        <f>SUM(D13:I13)</f>
        <v>21706</v>
      </c>
      <c r="K13" s="111" t="s">
        <v>9</v>
      </c>
      <c r="L13" s="460"/>
    </row>
    <row r="14" spans="2:12" ht="24" customHeight="1">
      <c r="B14" s="469"/>
      <c r="C14" s="110" t="s">
        <v>39</v>
      </c>
      <c r="D14" s="220">
        <f aca="true" t="shared" si="2" ref="D14:J14">SUM(D12:D13)</f>
        <v>4768</v>
      </c>
      <c r="E14" s="220">
        <f t="shared" si="2"/>
        <v>14896</v>
      </c>
      <c r="F14" s="220">
        <f t="shared" si="2"/>
        <v>12047</v>
      </c>
      <c r="G14" s="220">
        <f t="shared" si="2"/>
        <v>9414</v>
      </c>
      <c r="H14" s="220">
        <f t="shared" si="2"/>
        <v>0</v>
      </c>
      <c r="I14" s="220">
        <f t="shared" si="2"/>
        <v>0</v>
      </c>
      <c r="J14" s="220">
        <f t="shared" si="2"/>
        <v>41125</v>
      </c>
      <c r="K14" s="111" t="s">
        <v>14</v>
      </c>
      <c r="L14" s="460"/>
    </row>
    <row r="15" spans="2:12" ht="24" customHeight="1">
      <c r="B15" s="469" t="s">
        <v>232</v>
      </c>
      <c r="C15" s="110" t="s">
        <v>37</v>
      </c>
      <c r="D15" s="220">
        <v>800</v>
      </c>
      <c r="E15" s="220">
        <v>2768</v>
      </c>
      <c r="F15" s="220">
        <v>1407</v>
      </c>
      <c r="G15" s="220">
        <v>1668</v>
      </c>
      <c r="H15" s="220">
        <v>430</v>
      </c>
      <c r="I15" s="220">
        <v>194</v>
      </c>
      <c r="J15" s="220">
        <f>SUM(D15:I15)</f>
        <v>7267</v>
      </c>
      <c r="K15" s="111" t="s">
        <v>6</v>
      </c>
      <c r="L15" s="460" t="s">
        <v>25</v>
      </c>
    </row>
    <row r="16" spans="2:12" ht="24" customHeight="1">
      <c r="B16" s="469"/>
      <c r="C16" s="110" t="s">
        <v>38</v>
      </c>
      <c r="D16" s="220">
        <v>880</v>
      </c>
      <c r="E16" s="220">
        <v>2371</v>
      </c>
      <c r="F16" s="220">
        <v>1861</v>
      </c>
      <c r="G16" s="220">
        <v>2856</v>
      </c>
      <c r="H16" s="220">
        <v>0</v>
      </c>
      <c r="I16" s="220">
        <v>215</v>
      </c>
      <c r="J16" s="220">
        <f>SUM(D16:I16)</f>
        <v>8183</v>
      </c>
      <c r="K16" s="111" t="s">
        <v>9</v>
      </c>
      <c r="L16" s="460"/>
    </row>
    <row r="17" spans="2:12" ht="24" customHeight="1">
      <c r="B17" s="469"/>
      <c r="C17" s="110" t="s">
        <v>39</v>
      </c>
      <c r="D17" s="220">
        <f aca="true" t="shared" si="3" ref="D17:J17">SUM(D15:D16)</f>
        <v>1680</v>
      </c>
      <c r="E17" s="220">
        <f t="shared" si="3"/>
        <v>5139</v>
      </c>
      <c r="F17" s="220">
        <f t="shared" si="3"/>
        <v>3268</v>
      </c>
      <c r="G17" s="220">
        <f t="shared" si="3"/>
        <v>4524</v>
      </c>
      <c r="H17" s="220">
        <f t="shared" si="3"/>
        <v>430</v>
      </c>
      <c r="I17" s="220">
        <f t="shared" si="3"/>
        <v>409</v>
      </c>
      <c r="J17" s="220">
        <f t="shared" si="3"/>
        <v>15450</v>
      </c>
      <c r="K17" s="111" t="s">
        <v>14</v>
      </c>
      <c r="L17" s="460"/>
    </row>
    <row r="18" spans="2:12" ht="24" customHeight="1">
      <c r="B18" s="469" t="s">
        <v>233</v>
      </c>
      <c r="C18" s="110" t="s">
        <v>37</v>
      </c>
      <c r="D18" s="220">
        <v>342</v>
      </c>
      <c r="E18" s="220">
        <v>917</v>
      </c>
      <c r="F18" s="220">
        <v>831</v>
      </c>
      <c r="G18" s="220">
        <v>534</v>
      </c>
      <c r="H18" s="220">
        <v>0</v>
      </c>
      <c r="I18" s="220">
        <v>0</v>
      </c>
      <c r="J18" s="220">
        <f>SUM(D18:I18)</f>
        <v>2624</v>
      </c>
      <c r="K18" s="111" t="s">
        <v>6</v>
      </c>
      <c r="L18" s="460" t="s">
        <v>236</v>
      </c>
    </row>
    <row r="19" spans="2:12" ht="24" customHeight="1">
      <c r="B19" s="469"/>
      <c r="C19" s="110" t="s">
        <v>38</v>
      </c>
      <c r="D19" s="220">
        <v>386</v>
      </c>
      <c r="E19" s="220">
        <v>1129</v>
      </c>
      <c r="F19" s="220">
        <v>834</v>
      </c>
      <c r="G19" s="220">
        <v>760</v>
      </c>
      <c r="H19" s="220">
        <v>0</v>
      </c>
      <c r="I19" s="220">
        <v>0</v>
      </c>
      <c r="J19" s="220">
        <f>SUM(D19:I19)</f>
        <v>3109</v>
      </c>
      <c r="K19" s="111" t="s">
        <v>9</v>
      </c>
      <c r="L19" s="460"/>
    </row>
    <row r="20" spans="2:12" ht="24" customHeight="1">
      <c r="B20" s="469"/>
      <c r="C20" s="110" t="s">
        <v>39</v>
      </c>
      <c r="D20" s="220">
        <f aca="true" t="shared" si="4" ref="D20:J20">SUM(D18:D19)</f>
        <v>728</v>
      </c>
      <c r="E20" s="220">
        <f t="shared" si="4"/>
        <v>2046</v>
      </c>
      <c r="F20" s="220">
        <f t="shared" si="4"/>
        <v>1665</v>
      </c>
      <c r="G20" s="220">
        <f t="shared" si="4"/>
        <v>1294</v>
      </c>
      <c r="H20" s="220">
        <f t="shared" si="4"/>
        <v>0</v>
      </c>
      <c r="I20" s="220">
        <f t="shared" si="4"/>
        <v>0</v>
      </c>
      <c r="J20" s="220">
        <f t="shared" si="4"/>
        <v>5733</v>
      </c>
      <c r="K20" s="111" t="s">
        <v>14</v>
      </c>
      <c r="L20" s="460"/>
    </row>
    <row r="21" spans="2:12" ht="24" customHeight="1">
      <c r="B21" s="469" t="s">
        <v>234</v>
      </c>
      <c r="C21" s="110" t="s">
        <v>37</v>
      </c>
      <c r="D21" s="220">
        <v>1490</v>
      </c>
      <c r="E21" s="220">
        <v>3536</v>
      </c>
      <c r="F21" s="220">
        <v>2724</v>
      </c>
      <c r="G21" s="220">
        <v>1959</v>
      </c>
      <c r="H21" s="220">
        <v>0</v>
      </c>
      <c r="I21" s="220">
        <v>483</v>
      </c>
      <c r="J21" s="220">
        <f>SUM(D21:I21)</f>
        <v>10192</v>
      </c>
      <c r="K21" s="111" t="s">
        <v>6</v>
      </c>
      <c r="L21" s="460" t="s">
        <v>128</v>
      </c>
    </row>
    <row r="22" spans="2:12" ht="24" customHeight="1">
      <c r="B22" s="469"/>
      <c r="C22" s="110" t="s">
        <v>38</v>
      </c>
      <c r="D22" s="220">
        <v>1626</v>
      </c>
      <c r="E22" s="220">
        <v>4335</v>
      </c>
      <c r="F22" s="220">
        <v>3213</v>
      </c>
      <c r="G22" s="220">
        <v>2667</v>
      </c>
      <c r="H22" s="220">
        <v>0</v>
      </c>
      <c r="I22" s="220">
        <v>0</v>
      </c>
      <c r="J22" s="220">
        <f>SUM(D22:I22)</f>
        <v>11841</v>
      </c>
      <c r="K22" s="111" t="s">
        <v>9</v>
      </c>
      <c r="L22" s="460"/>
    </row>
    <row r="23" spans="2:12" ht="24" customHeight="1">
      <c r="B23" s="469"/>
      <c r="C23" s="110" t="s">
        <v>39</v>
      </c>
      <c r="D23" s="220">
        <f aca="true" t="shared" si="5" ref="D23:J23">SUM(D21:D22)</f>
        <v>3116</v>
      </c>
      <c r="E23" s="220">
        <f t="shared" si="5"/>
        <v>7871</v>
      </c>
      <c r="F23" s="220">
        <f t="shared" si="5"/>
        <v>5937</v>
      </c>
      <c r="G23" s="220">
        <f t="shared" si="5"/>
        <v>4626</v>
      </c>
      <c r="H23" s="220">
        <f t="shared" si="5"/>
        <v>0</v>
      </c>
      <c r="I23" s="220">
        <f t="shared" si="5"/>
        <v>483</v>
      </c>
      <c r="J23" s="220">
        <f t="shared" si="5"/>
        <v>22033</v>
      </c>
      <c r="K23" s="111" t="s">
        <v>14</v>
      </c>
      <c r="L23" s="460"/>
    </row>
    <row r="24" spans="2:12" ht="24" customHeight="1">
      <c r="B24" s="469" t="s">
        <v>235</v>
      </c>
      <c r="C24" s="110" t="s">
        <v>37</v>
      </c>
      <c r="D24" s="220">
        <v>1946</v>
      </c>
      <c r="E24" s="220">
        <v>6264</v>
      </c>
      <c r="F24" s="220">
        <v>4854</v>
      </c>
      <c r="G24" s="220">
        <v>2949</v>
      </c>
      <c r="H24" s="220">
        <v>0</v>
      </c>
      <c r="I24" s="220">
        <v>741</v>
      </c>
      <c r="J24" s="220">
        <f>SUM(D24:I24)</f>
        <v>16754</v>
      </c>
      <c r="K24" s="111" t="s">
        <v>6</v>
      </c>
      <c r="L24" s="460" t="s">
        <v>238</v>
      </c>
    </row>
    <row r="25" spans="2:12" ht="24" customHeight="1">
      <c r="B25" s="469"/>
      <c r="C25" s="110" t="s">
        <v>38</v>
      </c>
      <c r="D25" s="220">
        <v>1884</v>
      </c>
      <c r="E25" s="220">
        <v>5832</v>
      </c>
      <c r="F25" s="220">
        <v>4476</v>
      </c>
      <c r="G25" s="220">
        <v>3749</v>
      </c>
      <c r="H25" s="220">
        <v>0</v>
      </c>
      <c r="I25" s="220">
        <v>0</v>
      </c>
      <c r="J25" s="220">
        <f>SUM(D25:I25)</f>
        <v>15941</v>
      </c>
      <c r="K25" s="111" t="s">
        <v>9</v>
      </c>
      <c r="L25" s="460"/>
    </row>
    <row r="26" spans="2:12" ht="24" customHeight="1">
      <c r="B26" s="469"/>
      <c r="C26" s="110" t="s">
        <v>39</v>
      </c>
      <c r="D26" s="220">
        <f aca="true" t="shared" si="6" ref="D26:J26">SUM(D24:D25)</f>
        <v>3830</v>
      </c>
      <c r="E26" s="220">
        <f t="shared" si="6"/>
        <v>12096</v>
      </c>
      <c r="F26" s="220">
        <f t="shared" si="6"/>
        <v>9330</v>
      </c>
      <c r="G26" s="220">
        <f t="shared" si="6"/>
        <v>6698</v>
      </c>
      <c r="H26" s="220">
        <f t="shared" si="6"/>
        <v>0</v>
      </c>
      <c r="I26" s="220">
        <f t="shared" si="6"/>
        <v>741</v>
      </c>
      <c r="J26" s="220">
        <f t="shared" si="6"/>
        <v>32695</v>
      </c>
      <c r="K26" s="111" t="s">
        <v>14</v>
      </c>
      <c r="L26" s="460"/>
    </row>
    <row r="27" spans="2:12" ht="24" customHeight="1">
      <c r="B27" s="480" t="s">
        <v>87</v>
      </c>
      <c r="C27" s="309" t="s">
        <v>37</v>
      </c>
      <c r="D27" s="299">
        <f aca="true" t="shared" si="7" ref="D27:G28">D6+D9+D12+D15+D18+D21+D24</f>
        <v>15224</v>
      </c>
      <c r="E27" s="299">
        <f t="shared" si="7"/>
        <v>47283</v>
      </c>
      <c r="F27" s="299">
        <f t="shared" si="7"/>
        <v>37576</v>
      </c>
      <c r="G27" s="299">
        <f t="shared" si="7"/>
        <v>26706</v>
      </c>
      <c r="H27" s="299">
        <f>H6+H9+H12+H15+H18+H24+H21</f>
        <v>686</v>
      </c>
      <c r="I27" s="299">
        <f>I6+I9+I12+I15+I18+I21+I24</f>
        <v>4413</v>
      </c>
      <c r="J27" s="299">
        <f>SUM(D27:I27)</f>
        <v>131888</v>
      </c>
      <c r="K27" s="310" t="s">
        <v>6</v>
      </c>
      <c r="L27" s="482" t="s">
        <v>0</v>
      </c>
    </row>
    <row r="28" spans="2:14" ht="24" customHeight="1">
      <c r="B28" s="469"/>
      <c r="C28" s="110" t="s">
        <v>38</v>
      </c>
      <c r="D28" s="297">
        <f t="shared" si="7"/>
        <v>15942</v>
      </c>
      <c r="E28" s="297">
        <f t="shared" si="7"/>
        <v>51360</v>
      </c>
      <c r="F28" s="297">
        <f t="shared" si="7"/>
        <v>41074</v>
      </c>
      <c r="G28" s="297">
        <f t="shared" si="7"/>
        <v>33211</v>
      </c>
      <c r="H28" s="297">
        <f>H7+H10+H13+H16+H19+H22+H25</f>
        <v>0</v>
      </c>
      <c r="I28" s="297">
        <f>I7+I10+I13+I16+I19+I22+I25</f>
        <v>1804</v>
      </c>
      <c r="J28" s="297">
        <f>SUM(D28:I28)</f>
        <v>143391</v>
      </c>
      <c r="K28" s="111" t="s">
        <v>9</v>
      </c>
      <c r="L28" s="460"/>
      <c r="N28" s="51"/>
    </row>
    <row r="29" spans="2:12" ht="24" customHeight="1" thickBot="1">
      <c r="B29" s="481"/>
      <c r="C29" s="311" t="s">
        <v>39</v>
      </c>
      <c r="D29" s="302">
        <f aca="true" t="shared" si="8" ref="D29:J29">SUM(D27:D28)</f>
        <v>31166</v>
      </c>
      <c r="E29" s="302">
        <f t="shared" si="8"/>
        <v>98643</v>
      </c>
      <c r="F29" s="302">
        <f t="shared" si="8"/>
        <v>78650</v>
      </c>
      <c r="G29" s="302">
        <f t="shared" si="8"/>
        <v>59917</v>
      </c>
      <c r="H29" s="302">
        <f t="shared" si="8"/>
        <v>686</v>
      </c>
      <c r="I29" s="302">
        <f t="shared" si="8"/>
        <v>6217</v>
      </c>
      <c r="J29" s="302">
        <f t="shared" si="8"/>
        <v>275279</v>
      </c>
      <c r="K29" s="312" t="s">
        <v>14</v>
      </c>
      <c r="L29" s="483"/>
    </row>
    <row r="30" spans="2:12" ht="24" customHeight="1">
      <c r="B30" s="485" t="s">
        <v>399</v>
      </c>
      <c r="C30" s="485"/>
      <c r="D30" s="485"/>
      <c r="E30" s="224"/>
      <c r="F30" s="224"/>
      <c r="G30" s="224"/>
      <c r="H30" s="224"/>
      <c r="I30" s="486" t="s">
        <v>400</v>
      </c>
      <c r="J30" s="486"/>
      <c r="K30" s="486"/>
      <c r="L30" s="486"/>
    </row>
    <row r="31" spans="2:12" ht="24" customHeight="1">
      <c r="B31" s="225" t="s">
        <v>193</v>
      </c>
      <c r="C31" s="225"/>
      <c r="D31" s="226"/>
      <c r="E31" s="226"/>
      <c r="F31" s="313"/>
      <c r="G31" s="227"/>
      <c r="H31" s="227"/>
      <c r="I31" s="227"/>
      <c r="J31" s="226"/>
      <c r="K31" s="228"/>
      <c r="L31" s="228" t="s">
        <v>131</v>
      </c>
    </row>
    <row r="32" spans="2:12" ht="24" customHeight="1">
      <c r="B32" s="225" t="s">
        <v>325</v>
      </c>
      <c r="C32" s="225"/>
      <c r="D32" s="314"/>
      <c r="E32" s="314"/>
      <c r="F32" s="313"/>
      <c r="G32" s="313"/>
      <c r="H32" s="227"/>
      <c r="I32" s="227"/>
      <c r="J32" s="229"/>
      <c r="K32" s="228"/>
      <c r="L32" s="228" t="s">
        <v>195</v>
      </c>
    </row>
    <row r="33" spans="1:12" ht="24" customHeight="1">
      <c r="A33" s="28"/>
      <c r="B33" s="427" t="s">
        <v>461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</row>
    <row r="34" spans="1:12" ht="24" customHeight="1">
      <c r="A34" s="28"/>
      <c r="B34" s="429" t="s">
        <v>326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</row>
    <row r="35" ht="19.5" customHeight="1" thickBot="1">
      <c r="A35" s="28"/>
    </row>
    <row r="36" spans="1:9" ht="38.25">
      <c r="A36" s="28"/>
      <c r="D36" s="91" t="s">
        <v>282</v>
      </c>
      <c r="E36" s="74" t="s">
        <v>280</v>
      </c>
      <c r="F36" s="66" t="s">
        <v>281</v>
      </c>
      <c r="G36" s="74" t="s">
        <v>279</v>
      </c>
      <c r="H36" s="100" t="s">
        <v>278</v>
      </c>
      <c r="I36" s="101" t="s">
        <v>277</v>
      </c>
    </row>
    <row r="37" spans="1:9" ht="15">
      <c r="A37" s="28"/>
      <c r="C37" t="s">
        <v>349</v>
      </c>
      <c r="D37">
        <v>15224</v>
      </c>
      <c r="E37">
        <v>47283</v>
      </c>
      <c r="F37">
        <v>37576</v>
      </c>
      <c r="G37">
        <v>26706</v>
      </c>
      <c r="H37">
        <v>686</v>
      </c>
      <c r="I37">
        <v>4413</v>
      </c>
    </row>
    <row r="38" spans="1:9" ht="15">
      <c r="A38" s="28"/>
      <c r="C38" t="s">
        <v>410</v>
      </c>
      <c r="D38">
        <v>15942</v>
      </c>
      <c r="E38">
        <v>51360</v>
      </c>
      <c r="F38">
        <v>41074</v>
      </c>
      <c r="G38">
        <v>33211</v>
      </c>
      <c r="H38">
        <v>0</v>
      </c>
      <c r="I38">
        <v>1804</v>
      </c>
    </row>
    <row r="39" ht="15">
      <c r="A39" s="28"/>
    </row>
    <row r="40" ht="15">
      <c r="A40" s="28"/>
    </row>
    <row r="41" ht="15">
      <c r="A41" s="28"/>
    </row>
    <row r="42" ht="15">
      <c r="A42" s="28"/>
    </row>
    <row r="43" ht="15">
      <c r="A43" s="28"/>
    </row>
    <row r="44" ht="15">
      <c r="A44" s="176"/>
    </row>
    <row r="45" ht="15">
      <c r="A45" s="28"/>
    </row>
    <row r="46" ht="15">
      <c r="A46" s="28"/>
    </row>
    <row r="47" ht="15">
      <c r="A47" s="28"/>
    </row>
    <row r="49" ht="9.75" customHeight="1"/>
  </sheetData>
  <sheetProtection/>
  <mergeCells count="26">
    <mergeCell ref="B34:L34"/>
    <mergeCell ref="B33:L33"/>
    <mergeCell ref="B4:C4"/>
    <mergeCell ref="K4:L4"/>
    <mergeCell ref="B2:L2"/>
    <mergeCell ref="B3:L3"/>
    <mergeCell ref="B5:C5"/>
    <mergeCell ref="K5:L5"/>
    <mergeCell ref="B6:B8"/>
    <mergeCell ref="L6:L8"/>
    <mergeCell ref="B9:B11"/>
    <mergeCell ref="L9:L11"/>
    <mergeCell ref="B12:B14"/>
    <mergeCell ref="L12:L14"/>
    <mergeCell ref="B15:B17"/>
    <mergeCell ref="L15:L17"/>
    <mergeCell ref="B18:B20"/>
    <mergeCell ref="L18:L20"/>
    <mergeCell ref="B30:D30"/>
    <mergeCell ref="I30:L30"/>
    <mergeCell ref="B21:B23"/>
    <mergeCell ref="L21:L23"/>
    <mergeCell ref="B24:B26"/>
    <mergeCell ref="L24:L26"/>
    <mergeCell ref="B27:B29"/>
    <mergeCell ref="L27:L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rightToLeft="1" zoomScalePageLayoutView="0" workbookViewId="0" topLeftCell="A1">
      <selection activeCell="B33" sqref="B33:J34"/>
    </sheetView>
  </sheetViews>
  <sheetFormatPr defaultColWidth="9.140625" defaultRowHeight="15"/>
  <cols>
    <col min="1" max="1" width="15.7109375" style="11" customWidth="1"/>
    <col min="2" max="2" width="23.8515625" style="0" customWidth="1"/>
    <col min="3" max="3" width="6.7109375" style="0" customWidth="1"/>
    <col min="4" max="8" width="12.7109375" style="0" customWidth="1"/>
    <col min="9" max="9" width="6.7109375" style="0" customWidth="1"/>
    <col min="10" max="10" width="23.8515625" style="0" customWidth="1"/>
    <col min="11" max="16384" width="9.140625" style="11" customWidth="1"/>
  </cols>
  <sheetData>
    <row r="1" spans="2:10" ht="39.75" customHeight="1">
      <c r="B1" s="224"/>
      <c r="C1" s="224"/>
      <c r="D1" s="224"/>
      <c r="E1" s="224"/>
      <c r="F1" s="224"/>
      <c r="G1" s="224"/>
      <c r="H1" s="224"/>
      <c r="I1" s="224"/>
      <c r="J1" s="224"/>
    </row>
    <row r="2" spans="2:10" ht="24" customHeight="1">
      <c r="B2" s="461" t="s">
        <v>202</v>
      </c>
      <c r="C2" s="461"/>
      <c r="D2" s="461"/>
      <c r="E2" s="461"/>
      <c r="F2" s="461"/>
      <c r="G2" s="461"/>
      <c r="H2" s="461"/>
      <c r="I2" s="461"/>
      <c r="J2" s="461"/>
    </row>
    <row r="3" spans="2:10" ht="24" customHeight="1">
      <c r="B3" s="462" t="s">
        <v>275</v>
      </c>
      <c r="C3" s="462"/>
      <c r="D3" s="462"/>
      <c r="E3" s="462"/>
      <c r="F3" s="462"/>
      <c r="G3" s="462"/>
      <c r="H3" s="462"/>
      <c r="I3" s="462"/>
      <c r="J3" s="462"/>
    </row>
    <row r="4" spans="2:10" ht="24" customHeight="1">
      <c r="B4" s="463" t="s">
        <v>27</v>
      </c>
      <c r="C4" s="464"/>
      <c r="D4" s="306" t="s">
        <v>28</v>
      </c>
      <c r="E4" s="306" t="s">
        <v>192</v>
      </c>
      <c r="F4" s="197" t="s">
        <v>29</v>
      </c>
      <c r="G4" s="197" t="s">
        <v>30</v>
      </c>
      <c r="H4" s="306" t="s">
        <v>77</v>
      </c>
      <c r="I4" s="466" t="s">
        <v>33</v>
      </c>
      <c r="J4" s="467"/>
    </row>
    <row r="5" spans="2:10" ht="24" customHeight="1">
      <c r="B5" s="474" t="s">
        <v>138</v>
      </c>
      <c r="C5" s="475"/>
      <c r="D5" s="198" t="s">
        <v>322</v>
      </c>
      <c r="E5" s="198" t="s">
        <v>82</v>
      </c>
      <c r="F5" s="198" t="s">
        <v>35</v>
      </c>
      <c r="G5" s="198" t="s">
        <v>36</v>
      </c>
      <c r="H5" s="198" t="s">
        <v>0</v>
      </c>
      <c r="I5" s="478" t="s">
        <v>19</v>
      </c>
      <c r="J5" s="479"/>
    </row>
    <row r="6" spans="2:10" ht="24" customHeight="1">
      <c r="B6" s="459" t="s">
        <v>231</v>
      </c>
      <c r="C6" s="53" t="s">
        <v>37</v>
      </c>
      <c r="D6" s="220">
        <v>19479</v>
      </c>
      <c r="E6" s="220">
        <v>47942</v>
      </c>
      <c r="F6" s="220">
        <v>25652</v>
      </c>
      <c r="G6" s="220">
        <v>13350</v>
      </c>
      <c r="H6" s="220">
        <f>SUM(D6:G6)</f>
        <v>106423</v>
      </c>
      <c r="I6" s="54" t="s">
        <v>6</v>
      </c>
      <c r="J6" s="460" t="s">
        <v>21</v>
      </c>
    </row>
    <row r="7" spans="2:10" ht="24" customHeight="1">
      <c r="B7" s="459"/>
      <c r="C7" s="53" t="s">
        <v>38</v>
      </c>
      <c r="D7" s="220">
        <v>17835</v>
      </c>
      <c r="E7" s="220">
        <v>42323</v>
      </c>
      <c r="F7" s="220">
        <v>22108</v>
      </c>
      <c r="G7" s="220">
        <v>11949</v>
      </c>
      <c r="H7" s="220">
        <f>SUM(D7:G7)</f>
        <v>94215</v>
      </c>
      <c r="I7" s="54" t="s">
        <v>9</v>
      </c>
      <c r="J7" s="460"/>
    </row>
    <row r="8" spans="2:10" ht="24" customHeight="1">
      <c r="B8" s="459"/>
      <c r="C8" s="53" t="s">
        <v>39</v>
      </c>
      <c r="D8" s="220">
        <f>SUM(D6:D7)</f>
        <v>37314</v>
      </c>
      <c r="E8" s="220">
        <f>SUM(E6:E7)</f>
        <v>90265</v>
      </c>
      <c r="F8" s="220">
        <f>SUM(F6:F7)</f>
        <v>47760</v>
      </c>
      <c r="G8" s="220">
        <f>SUM(G6:G7)</f>
        <v>25299</v>
      </c>
      <c r="H8" s="220">
        <f>SUM(H6:H7)</f>
        <v>200638</v>
      </c>
      <c r="I8" s="54" t="s">
        <v>14</v>
      </c>
      <c r="J8" s="460"/>
    </row>
    <row r="9" spans="2:10" ht="24" customHeight="1">
      <c r="B9" s="459" t="s">
        <v>229</v>
      </c>
      <c r="C9" s="53" t="s">
        <v>37</v>
      </c>
      <c r="D9" s="220">
        <v>22464</v>
      </c>
      <c r="E9" s="220">
        <v>49384</v>
      </c>
      <c r="F9" s="220">
        <v>29039</v>
      </c>
      <c r="G9" s="220">
        <v>16820</v>
      </c>
      <c r="H9" s="220">
        <f>SUM(D9:G9)</f>
        <v>117707</v>
      </c>
      <c r="I9" s="54" t="s">
        <v>6</v>
      </c>
      <c r="J9" s="460" t="s">
        <v>23</v>
      </c>
    </row>
    <row r="10" spans="2:10" ht="24" customHeight="1">
      <c r="B10" s="459"/>
      <c r="C10" s="53" t="s">
        <v>38</v>
      </c>
      <c r="D10" s="220">
        <v>20860</v>
      </c>
      <c r="E10" s="220">
        <v>45050</v>
      </c>
      <c r="F10" s="220">
        <v>26301</v>
      </c>
      <c r="G10" s="220">
        <v>15181</v>
      </c>
      <c r="H10" s="220">
        <f>SUM(D10:G10)</f>
        <v>107392</v>
      </c>
      <c r="I10" s="54" t="s">
        <v>9</v>
      </c>
      <c r="J10" s="460"/>
    </row>
    <row r="11" spans="2:10" ht="24" customHeight="1">
      <c r="B11" s="459"/>
      <c r="C11" s="53" t="s">
        <v>39</v>
      </c>
      <c r="D11" s="220">
        <f>SUM(D9:D10)</f>
        <v>43324</v>
      </c>
      <c r="E11" s="220">
        <f>SUM(E9:E10)</f>
        <v>94434</v>
      </c>
      <c r="F11" s="220">
        <f>SUM(F9:F10)</f>
        <v>55340</v>
      </c>
      <c r="G11" s="220">
        <f>SUM(G9:G10)</f>
        <v>32001</v>
      </c>
      <c r="H11" s="220">
        <f>SUM(H9:H10)</f>
        <v>225099</v>
      </c>
      <c r="I11" s="54" t="s">
        <v>14</v>
      </c>
      <c r="J11" s="460"/>
    </row>
    <row r="12" spans="2:10" ht="24" customHeight="1">
      <c r="B12" s="469" t="s">
        <v>230</v>
      </c>
      <c r="C12" s="53" t="s">
        <v>37</v>
      </c>
      <c r="D12" s="220">
        <v>14750</v>
      </c>
      <c r="E12" s="220">
        <v>34856</v>
      </c>
      <c r="F12" s="220">
        <v>17599</v>
      </c>
      <c r="G12" s="220">
        <v>8397</v>
      </c>
      <c r="H12" s="220">
        <f>SUM(D12:G12)</f>
        <v>75602</v>
      </c>
      <c r="I12" s="54" t="s">
        <v>6</v>
      </c>
      <c r="J12" s="460" t="s">
        <v>24</v>
      </c>
    </row>
    <row r="13" spans="2:10" ht="24" customHeight="1">
      <c r="B13" s="469"/>
      <c r="C13" s="53" t="s">
        <v>38</v>
      </c>
      <c r="D13" s="220">
        <v>13647</v>
      </c>
      <c r="E13" s="220">
        <v>31223</v>
      </c>
      <c r="F13" s="220">
        <v>16026</v>
      </c>
      <c r="G13" s="220">
        <v>8057</v>
      </c>
      <c r="H13" s="220">
        <f>SUM(D13:G13)</f>
        <v>68953</v>
      </c>
      <c r="I13" s="54" t="s">
        <v>9</v>
      </c>
      <c r="J13" s="460"/>
    </row>
    <row r="14" spans="2:10" ht="24" customHeight="1">
      <c r="B14" s="469"/>
      <c r="C14" s="53" t="s">
        <v>39</v>
      </c>
      <c r="D14" s="220">
        <f>SUM(D12:D13)</f>
        <v>28397</v>
      </c>
      <c r="E14" s="220">
        <f>SUM(E12:E13)</f>
        <v>66079</v>
      </c>
      <c r="F14" s="220">
        <f>SUM(F12:F13)</f>
        <v>33625</v>
      </c>
      <c r="G14" s="220">
        <f>SUM(G12:G13)</f>
        <v>16454</v>
      </c>
      <c r="H14" s="220">
        <f>SUM(H12:H13)</f>
        <v>144555</v>
      </c>
      <c r="I14" s="54" t="s">
        <v>14</v>
      </c>
      <c r="J14" s="460"/>
    </row>
    <row r="15" spans="2:10" ht="24" customHeight="1">
      <c r="B15" s="489" t="s">
        <v>232</v>
      </c>
      <c r="C15" s="88" t="s">
        <v>37</v>
      </c>
      <c r="D15" s="297">
        <v>2692</v>
      </c>
      <c r="E15" s="297">
        <v>8167</v>
      </c>
      <c r="F15" s="297">
        <v>4759</v>
      </c>
      <c r="G15" s="297">
        <v>2090</v>
      </c>
      <c r="H15" s="297">
        <f>SUM(D15:G15)</f>
        <v>17708</v>
      </c>
      <c r="I15" s="54" t="s">
        <v>6</v>
      </c>
      <c r="J15" s="460" t="s">
        <v>25</v>
      </c>
    </row>
    <row r="16" spans="2:10" ht="24" customHeight="1">
      <c r="B16" s="489"/>
      <c r="C16" s="88" t="s">
        <v>38</v>
      </c>
      <c r="D16" s="297">
        <v>2437</v>
      </c>
      <c r="E16" s="297">
        <v>7472</v>
      </c>
      <c r="F16" s="297">
        <v>4058</v>
      </c>
      <c r="G16" s="297">
        <v>1522</v>
      </c>
      <c r="H16" s="297">
        <f>SUM(D16:G16)</f>
        <v>15489</v>
      </c>
      <c r="I16" s="54" t="s">
        <v>9</v>
      </c>
      <c r="J16" s="460"/>
    </row>
    <row r="17" spans="2:10" ht="24" customHeight="1">
      <c r="B17" s="489"/>
      <c r="C17" s="88" t="s">
        <v>39</v>
      </c>
      <c r="D17" s="297">
        <f>SUM(D15:D16)</f>
        <v>5129</v>
      </c>
      <c r="E17" s="297">
        <f>SUM(E15:E16)</f>
        <v>15639</v>
      </c>
      <c r="F17" s="297">
        <f>SUM(F15:F16)</f>
        <v>8817</v>
      </c>
      <c r="G17" s="297">
        <f>SUM(G15:G16)</f>
        <v>3612</v>
      </c>
      <c r="H17" s="297">
        <f>SUM(H15:H16)</f>
        <v>33197</v>
      </c>
      <c r="I17" s="54" t="s">
        <v>14</v>
      </c>
      <c r="J17" s="460"/>
    </row>
    <row r="18" spans="2:10" ht="24" customHeight="1">
      <c r="B18" s="469" t="s">
        <v>233</v>
      </c>
      <c r="C18" s="53" t="s">
        <v>37</v>
      </c>
      <c r="D18" s="220">
        <v>487</v>
      </c>
      <c r="E18" s="220">
        <v>969</v>
      </c>
      <c r="F18" s="220">
        <v>363</v>
      </c>
      <c r="G18" s="220">
        <v>136</v>
      </c>
      <c r="H18" s="220">
        <f>SUM(D18:G18)</f>
        <v>1955</v>
      </c>
      <c r="I18" s="54" t="s">
        <v>6</v>
      </c>
      <c r="J18" s="460" t="s">
        <v>236</v>
      </c>
    </row>
    <row r="19" spans="2:10" ht="24" customHeight="1">
      <c r="B19" s="469"/>
      <c r="C19" s="53" t="s">
        <v>38</v>
      </c>
      <c r="D19" s="220">
        <v>369</v>
      </c>
      <c r="E19" s="220">
        <v>760</v>
      </c>
      <c r="F19" s="220">
        <v>263</v>
      </c>
      <c r="G19" s="220">
        <v>152</v>
      </c>
      <c r="H19" s="220">
        <f>SUM(D19:G19)</f>
        <v>1544</v>
      </c>
      <c r="I19" s="54" t="s">
        <v>9</v>
      </c>
      <c r="J19" s="460"/>
    </row>
    <row r="20" spans="2:10" ht="24" customHeight="1">
      <c r="B20" s="469"/>
      <c r="C20" s="53" t="s">
        <v>39</v>
      </c>
      <c r="D20" s="220">
        <f>SUM(D18:D19)</f>
        <v>856</v>
      </c>
      <c r="E20" s="220">
        <f>SUM(E18:E19)</f>
        <v>1729</v>
      </c>
      <c r="F20" s="220">
        <f>SUM(F18:F19)</f>
        <v>626</v>
      </c>
      <c r="G20" s="220">
        <f>SUM(G18:G19)</f>
        <v>288</v>
      </c>
      <c r="H20" s="220">
        <f>SUM(H18:H19)</f>
        <v>3499</v>
      </c>
      <c r="I20" s="54" t="s">
        <v>14</v>
      </c>
      <c r="J20" s="460"/>
    </row>
    <row r="21" spans="2:10" ht="24" customHeight="1">
      <c r="B21" s="489" t="s">
        <v>234</v>
      </c>
      <c r="C21" s="88" t="s">
        <v>37</v>
      </c>
      <c r="D21" s="297">
        <v>1495</v>
      </c>
      <c r="E21" s="297">
        <v>3137</v>
      </c>
      <c r="F21" s="297">
        <v>1562</v>
      </c>
      <c r="G21" s="297">
        <v>676</v>
      </c>
      <c r="H21" s="297">
        <f>SUM(D21:G21)</f>
        <v>6870</v>
      </c>
      <c r="I21" s="54" t="s">
        <v>6</v>
      </c>
      <c r="J21" s="460" t="s">
        <v>237</v>
      </c>
    </row>
    <row r="22" spans="2:10" ht="24" customHeight="1">
      <c r="B22" s="489"/>
      <c r="C22" s="88" t="s">
        <v>38</v>
      </c>
      <c r="D22" s="297">
        <v>1255</v>
      </c>
      <c r="E22" s="297">
        <v>2679</v>
      </c>
      <c r="F22" s="297">
        <v>1273</v>
      </c>
      <c r="G22" s="297">
        <v>622</v>
      </c>
      <c r="H22" s="297">
        <f>SUM(D22:G22)</f>
        <v>5829</v>
      </c>
      <c r="I22" s="54" t="s">
        <v>9</v>
      </c>
      <c r="J22" s="460"/>
    </row>
    <row r="23" spans="2:10" ht="24" customHeight="1">
      <c r="B23" s="489"/>
      <c r="C23" s="88" t="s">
        <v>39</v>
      </c>
      <c r="D23" s="297">
        <f>SUM(D21:D22)</f>
        <v>2750</v>
      </c>
      <c r="E23" s="297">
        <f>SUM(E21:E22)</f>
        <v>5816</v>
      </c>
      <c r="F23" s="297">
        <f>SUM(F21:F22)</f>
        <v>2835</v>
      </c>
      <c r="G23" s="297">
        <f>SUM(G21:G22)</f>
        <v>1298</v>
      </c>
      <c r="H23" s="297">
        <f>SUM(H21:H22)</f>
        <v>12699</v>
      </c>
      <c r="I23" s="54" t="s">
        <v>14</v>
      </c>
      <c r="J23" s="460"/>
    </row>
    <row r="24" spans="2:10" ht="24" customHeight="1">
      <c r="B24" s="489" t="s">
        <v>235</v>
      </c>
      <c r="C24" s="88" t="s">
        <v>37</v>
      </c>
      <c r="D24" s="297">
        <v>2257</v>
      </c>
      <c r="E24" s="297">
        <v>4720</v>
      </c>
      <c r="F24" s="297">
        <v>2266</v>
      </c>
      <c r="G24" s="297">
        <v>858</v>
      </c>
      <c r="H24" s="297">
        <f>SUM(D24:G24)</f>
        <v>10101</v>
      </c>
      <c r="I24" s="54" t="s">
        <v>6</v>
      </c>
      <c r="J24" s="460" t="s">
        <v>238</v>
      </c>
    </row>
    <row r="25" spans="2:10" ht="24" customHeight="1">
      <c r="B25" s="489"/>
      <c r="C25" s="88" t="s">
        <v>38</v>
      </c>
      <c r="D25" s="297">
        <v>1912</v>
      </c>
      <c r="E25" s="297">
        <v>4162</v>
      </c>
      <c r="F25" s="297">
        <v>1922</v>
      </c>
      <c r="G25" s="297">
        <v>821</v>
      </c>
      <c r="H25" s="297">
        <f>SUM(D25:G25)</f>
        <v>8817</v>
      </c>
      <c r="I25" s="54" t="s">
        <v>9</v>
      </c>
      <c r="J25" s="460"/>
    </row>
    <row r="26" spans="2:10" ht="24" customHeight="1">
      <c r="B26" s="489"/>
      <c r="C26" s="88" t="s">
        <v>39</v>
      </c>
      <c r="D26" s="297">
        <f>SUM(D24:D25)</f>
        <v>4169</v>
      </c>
      <c r="E26" s="297">
        <f>SUM(E24:E25)</f>
        <v>8882</v>
      </c>
      <c r="F26" s="297">
        <f>SUM(F24:F25)</f>
        <v>4188</v>
      </c>
      <c r="G26" s="297">
        <f>SUM(G24:G25)</f>
        <v>1679</v>
      </c>
      <c r="H26" s="297">
        <f>SUM(H24:H25)</f>
        <v>18918</v>
      </c>
      <c r="I26" s="54" t="s">
        <v>14</v>
      </c>
      <c r="J26" s="460"/>
    </row>
    <row r="27" spans="2:14" ht="24" customHeight="1">
      <c r="B27" s="480" t="s">
        <v>87</v>
      </c>
      <c r="C27" s="298" t="s">
        <v>37</v>
      </c>
      <c r="D27" s="315">
        <f>D6+D9+D12+D15+D18+D21+D24</f>
        <v>63624</v>
      </c>
      <c r="E27" s="315">
        <f aca="true" t="shared" si="0" ref="D27:G28">E6+E9+E12+E15+E18+E21+E24</f>
        <v>149175</v>
      </c>
      <c r="F27" s="315">
        <f t="shared" si="0"/>
        <v>81240</v>
      </c>
      <c r="G27" s="315">
        <f t="shared" si="0"/>
        <v>42327</v>
      </c>
      <c r="H27" s="299">
        <f>SUM(D27:G27)</f>
        <v>336366</v>
      </c>
      <c r="I27" s="300" t="s">
        <v>6</v>
      </c>
      <c r="J27" s="482" t="s">
        <v>0</v>
      </c>
      <c r="K27" s="51"/>
      <c r="L27" s="51"/>
      <c r="M27" s="51"/>
      <c r="N27" s="51"/>
    </row>
    <row r="28" spans="2:14" ht="24" customHeight="1">
      <c r="B28" s="469"/>
      <c r="C28" s="53" t="s">
        <v>38</v>
      </c>
      <c r="D28" s="220">
        <f t="shared" si="0"/>
        <v>58315</v>
      </c>
      <c r="E28" s="220">
        <f t="shared" si="0"/>
        <v>133669</v>
      </c>
      <c r="F28" s="220">
        <f t="shared" si="0"/>
        <v>71951</v>
      </c>
      <c r="G28" s="220">
        <f t="shared" si="0"/>
        <v>38304</v>
      </c>
      <c r="H28" s="297">
        <f>SUM(D28:G28)</f>
        <v>302239</v>
      </c>
      <c r="I28" s="54" t="s">
        <v>9</v>
      </c>
      <c r="J28" s="460"/>
      <c r="K28" s="51"/>
      <c r="L28" s="51"/>
      <c r="M28" s="51"/>
      <c r="N28" s="51"/>
    </row>
    <row r="29" spans="2:14" ht="24" customHeight="1" thickBot="1">
      <c r="B29" s="481"/>
      <c r="C29" s="301" t="s">
        <v>39</v>
      </c>
      <c r="D29" s="316">
        <f>SUM(D27:D28)</f>
        <v>121939</v>
      </c>
      <c r="E29" s="316">
        <f>SUM(E27:E28)</f>
        <v>282844</v>
      </c>
      <c r="F29" s="316">
        <f>SUM(F27:F28)</f>
        <v>153191</v>
      </c>
      <c r="G29" s="316">
        <f>SUM(G27:G28)</f>
        <v>80631</v>
      </c>
      <c r="H29" s="302">
        <f>SUM(H27:H28)</f>
        <v>638605</v>
      </c>
      <c r="I29" s="303" t="s">
        <v>14</v>
      </c>
      <c r="J29" s="483"/>
      <c r="K29" s="51"/>
      <c r="L29" s="51"/>
      <c r="M29" s="51"/>
      <c r="N29" s="51"/>
    </row>
    <row r="30" spans="2:10" ht="24" customHeight="1">
      <c r="B30" s="485" t="s">
        <v>399</v>
      </c>
      <c r="C30" s="485"/>
      <c r="D30" s="485"/>
      <c r="E30" s="224"/>
      <c r="F30" s="224"/>
      <c r="G30" s="486" t="s">
        <v>400</v>
      </c>
      <c r="H30" s="486"/>
      <c r="I30" s="486"/>
      <c r="J30" s="486"/>
    </row>
    <row r="31" spans="2:10" ht="24" customHeight="1">
      <c r="B31" s="225" t="s">
        <v>193</v>
      </c>
      <c r="C31" s="225"/>
      <c r="D31" s="226"/>
      <c r="E31" s="226"/>
      <c r="F31" s="227"/>
      <c r="G31" s="227"/>
      <c r="H31" s="226"/>
      <c r="I31" s="228"/>
      <c r="J31" s="228" t="s">
        <v>131</v>
      </c>
    </row>
    <row r="32" spans="2:10" ht="24" customHeight="1">
      <c r="B32" s="225" t="s">
        <v>194</v>
      </c>
      <c r="C32" s="225"/>
      <c r="D32" s="226"/>
      <c r="E32" s="226"/>
      <c r="F32" s="227"/>
      <c r="G32" s="227"/>
      <c r="H32" s="229"/>
      <c r="I32" s="228"/>
      <c r="J32" s="228" t="s">
        <v>195</v>
      </c>
    </row>
    <row r="33" spans="1:12" ht="24" customHeight="1">
      <c r="A33" s="28"/>
      <c r="B33" s="461" t="s">
        <v>287</v>
      </c>
      <c r="C33" s="461"/>
      <c r="D33" s="461"/>
      <c r="E33" s="461"/>
      <c r="F33" s="461"/>
      <c r="G33" s="461"/>
      <c r="H33" s="461"/>
      <c r="I33" s="461"/>
      <c r="J33" s="461"/>
      <c r="L33" s="47"/>
    </row>
    <row r="34" spans="1:10" ht="24" customHeight="1">
      <c r="A34" s="28"/>
      <c r="B34" s="462" t="s">
        <v>327</v>
      </c>
      <c r="C34" s="462"/>
      <c r="D34" s="462"/>
      <c r="E34" s="462"/>
      <c r="F34" s="462"/>
      <c r="G34" s="462"/>
      <c r="H34" s="462"/>
      <c r="I34" s="462"/>
      <c r="J34" s="462"/>
    </row>
    <row r="35" ht="19.5" customHeight="1">
      <c r="A35" s="28"/>
    </row>
    <row r="36" ht="15.75" thickBot="1">
      <c r="A36" s="28"/>
    </row>
    <row r="37" spans="1:7" ht="82.5" customHeight="1">
      <c r="A37" s="28"/>
      <c r="D37" s="91" t="s">
        <v>271</v>
      </c>
      <c r="E37" s="74" t="s">
        <v>272</v>
      </c>
      <c r="F37" s="66" t="s">
        <v>273</v>
      </c>
      <c r="G37" s="74" t="s">
        <v>274</v>
      </c>
    </row>
    <row r="38" spans="1:7" ht="15">
      <c r="A38" s="28"/>
      <c r="C38" t="s">
        <v>349</v>
      </c>
      <c r="D38">
        <v>63624</v>
      </c>
      <c r="E38">
        <v>149175</v>
      </c>
      <c r="F38">
        <v>81240</v>
      </c>
      <c r="G38">
        <v>42327</v>
      </c>
    </row>
    <row r="39" spans="1:7" ht="15">
      <c r="A39" s="28"/>
      <c r="C39" t="s">
        <v>359</v>
      </c>
      <c r="D39">
        <v>58315</v>
      </c>
      <c r="E39">
        <v>133669</v>
      </c>
      <c r="F39">
        <v>71951</v>
      </c>
      <c r="G39">
        <v>38304</v>
      </c>
    </row>
    <row r="40" ht="15">
      <c r="A40" s="28"/>
    </row>
    <row r="41" spans="1:12" ht="15">
      <c r="A41" s="28"/>
      <c r="K41" s="13"/>
      <c r="L41" s="13"/>
    </row>
    <row r="42" ht="15">
      <c r="A42" s="28"/>
    </row>
    <row r="43" ht="15">
      <c r="A43" s="28"/>
    </row>
    <row r="44" ht="15">
      <c r="A44" s="28"/>
    </row>
    <row r="45" ht="15">
      <c r="A45" s="28"/>
    </row>
    <row r="46" ht="15">
      <c r="A46" s="28"/>
    </row>
  </sheetData>
  <sheetProtection/>
  <mergeCells count="26">
    <mergeCell ref="B33:J33"/>
    <mergeCell ref="B34:J34"/>
    <mergeCell ref="I5:J5"/>
    <mergeCell ref="B4:C4"/>
    <mergeCell ref="I4:J4"/>
    <mergeCell ref="B6:B8"/>
    <mergeCell ref="J6:J8"/>
    <mergeCell ref="B15:B17"/>
    <mergeCell ref="J9:J11"/>
    <mergeCell ref="B9:B11"/>
    <mergeCell ref="B30:D30"/>
    <mergeCell ref="B27:B29"/>
    <mergeCell ref="J27:J29"/>
    <mergeCell ref="B21:B23"/>
    <mergeCell ref="J21:J23"/>
    <mergeCell ref="G30:J30"/>
    <mergeCell ref="J18:J20"/>
    <mergeCell ref="B24:B26"/>
    <mergeCell ref="J24:J26"/>
    <mergeCell ref="B2:J2"/>
    <mergeCell ref="B3:J3"/>
    <mergeCell ref="B5:C5"/>
    <mergeCell ref="J12:J14"/>
    <mergeCell ref="B12:B14"/>
    <mergeCell ref="J15:J17"/>
    <mergeCell ref="B18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rightToLeft="1" zoomScalePageLayoutView="0" workbookViewId="0" topLeftCell="C1">
      <selection activeCell="D6" sqref="D6:F7"/>
    </sheetView>
  </sheetViews>
  <sheetFormatPr defaultColWidth="9.140625" defaultRowHeight="15"/>
  <cols>
    <col min="1" max="1" width="15.7109375" style="11" customWidth="1"/>
    <col min="2" max="2" width="23.8515625" style="112" customWidth="1"/>
    <col min="3" max="3" width="11.140625" style="116" customWidth="1"/>
    <col min="4" max="9" width="12.7109375" style="11" customWidth="1"/>
    <col min="10" max="10" width="11.140625" style="119" customWidth="1"/>
    <col min="11" max="11" width="23.8515625" style="112" customWidth="1"/>
    <col min="12" max="12" width="9.140625" style="11" customWidth="1"/>
    <col min="13" max="13" width="18.7109375" style="11" customWidth="1"/>
    <col min="14" max="14" width="9.8515625" style="13" bestFit="1" customWidth="1"/>
    <col min="15" max="17" width="9.140625" style="13" customWidth="1"/>
    <col min="18" max="16384" width="9.140625" style="11" customWidth="1"/>
  </cols>
  <sheetData>
    <row r="1" spans="2:11" ht="39.75" customHeight="1">
      <c r="B1" s="323"/>
      <c r="C1" s="324"/>
      <c r="D1" s="325"/>
      <c r="E1" s="325"/>
      <c r="F1" s="325"/>
      <c r="G1" s="325"/>
      <c r="H1" s="325"/>
      <c r="I1" s="325"/>
      <c r="J1" s="326"/>
      <c r="K1" s="323"/>
    </row>
    <row r="2" spans="2:16" ht="24" customHeight="1">
      <c r="B2" s="497" t="s">
        <v>463</v>
      </c>
      <c r="C2" s="497"/>
      <c r="D2" s="497"/>
      <c r="E2" s="497"/>
      <c r="F2" s="497"/>
      <c r="G2" s="497"/>
      <c r="H2" s="497"/>
      <c r="I2" s="497"/>
      <c r="J2" s="497"/>
      <c r="K2" s="497"/>
      <c r="M2" s="113"/>
      <c r="N2" s="113"/>
      <c r="O2" s="113"/>
      <c r="P2" s="113"/>
    </row>
    <row r="3" spans="2:14" ht="24" customHeight="1">
      <c r="B3" s="498" t="s">
        <v>354</v>
      </c>
      <c r="C3" s="498"/>
      <c r="D3" s="498"/>
      <c r="E3" s="498"/>
      <c r="F3" s="498"/>
      <c r="G3" s="498"/>
      <c r="H3" s="498"/>
      <c r="I3" s="498"/>
      <c r="J3" s="498"/>
      <c r="K3" s="498"/>
      <c r="M3" s="113"/>
      <c r="N3" s="113"/>
    </row>
    <row r="4" spans="2:11" ht="24" customHeight="1">
      <c r="B4" s="503" t="s">
        <v>246</v>
      </c>
      <c r="C4" s="504"/>
      <c r="D4" s="490" t="s">
        <v>245</v>
      </c>
      <c r="E4" s="490"/>
      <c r="F4" s="490"/>
      <c r="G4" s="490" t="s">
        <v>464</v>
      </c>
      <c r="H4" s="490"/>
      <c r="I4" s="490"/>
      <c r="J4" s="466" t="s">
        <v>4</v>
      </c>
      <c r="K4" s="467"/>
    </row>
    <row r="5" spans="2:11" ht="24" customHeight="1">
      <c r="B5" s="503"/>
      <c r="C5" s="504"/>
      <c r="D5" s="465" t="s">
        <v>357</v>
      </c>
      <c r="E5" s="500"/>
      <c r="F5" s="500"/>
      <c r="G5" s="465" t="s">
        <v>355</v>
      </c>
      <c r="H5" s="465"/>
      <c r="I5" s="465"/>
      <c r="J5" s="466"/>
      <c r="K5" s="467"/>
    </row>
    <row r="6" spans="2:11" ht="24" customHeight="1">
      <c r="B6" s="503"/>
      <c r="C6" s="504"/>
      <c r="D6" s="317" t="s">
        <v>215</v>
      </c>
      <c r="E6" s="317" t="s">
        <v>137</v>
      </c>
      <c r="F6" s="317" t="s">
        <v>216</v>
      </c>
      <c r="G6" s="317" t="s">
        <v>215</v>
      </c>
      <c r="H6" s="317" t="s">
        <v>137</v>
      </c>
      <c r="I6" s="317" t="s">
        <v>216</v>
      </c>
      <c r="J6" s="466"/>
      <c r="K6" s="467"/>
    </row>
    <row r="7" spans="2:22" ht="24" customHeight="1">
      <c r="B7" s="503"/>
      <c r="C7" s="504"/>
      <c r="D7" s="198" t="s">
        <v>479</v>
      </c>
      <c r="E7" s="199" t="s">
        <v>480</v>
      </c>
      <c r="F7" s="199" t="s">
        <v>0</v>
      </c>
      <c r="G7" s="198" t="s">
        <v>479</v>
      </c>
      <c r="H7" s="199" t="s">
        <v>480</v>
      </c>
      <c r="I7" s="199" t="s">
        <v>0</v>
      </c>
      <c r="J7" s="466"/>
      <c r="K7" s="467"/>
      <c r="M7" s="65"/>
      <c r="R7" s="13"/>
      <c r="S7" s="13"/>
      <c r="T7" s="13"/>
      <c r="U7" s="13"/>
      <c r="V7" s="13"/>
    </row>
    <row r="8" spans="2:22" ht="24" customHeight="1">
      <c r="B8" s="501" t="s">
        <v>247</v>
      </c>
      <c r="C8" s="318" t="s">
        <v>141</v>
      </c>
      <c r="D8" s="220">
        <v>3390</v>
      </c>
      <c r="E8" s="220">
        <v>7422</v>
      </c>
      <c r="F8" s="297">
        <f>SUM(D8:E8)</f>
        <v>10812</v>
      </c>
      <c r="G8" s="220">
        <v>705</v>
      </c>
      <c r="H8" s="220">
        <v>1413</v>
      </c>
      <c r="I8" s="297">
        <f>SUM(G8:H8)</f>
        <v>2118</v>
      </c>
      <c r="J8" s="111" t="s">
        <v>142</v>
      </c>
      <c r="K8" s="502" t="s">
        <v>21</v>
      </c>
      <c r="M8" s="79"/>
      <c r="N8" s="79"/>
      <c r="O8" s="123"/>
      <c r="P8" s="123"/>
      <c r="Q8" s="123"/>
      <c r="R8" s="123"/>
      <c r="S8" s="123"/>
      <c r="T8" s="123"/>
      <c r="U8" s="123"/>
      <c r="V8" s="13"/>
    </row>
    <row r="9" spans="2:22" ht="24" customHeight="1">
      <c r="B9" s="501"/>
      <c r="C9" s="318" t="s">
        <v>143</v>
      </c>
      <c r="D9" s="220">
        <v>2398</v>
      </c>
      <c r="E9" s="220">
        <v>9363</v>
      </c>
      <c r="F9" s="297">
        <f>SUM(D9:E9)</f>
        <v>11761</v>
      </c>
      <c r="G9" s="220">
        <v>2817</v>
      </c>
      <c r="H9" s="220">
        <v>3538</v>
      </c>
      <c r="I9" s="297">
        <f>SUM(G9:H9)</f>
        <v>6355</v>
      </c>
      <c r="J9" s="111" t="s">
        <v>144</v>
      </c>
      <c r="K9" s="502"/>
      <c r="M9" s="13"/>
      <c r="O9" s="123"/>
      <c r="P9" s="123"/>
      <c r="Q9" s="127"/>
      <c r="R9" s="123"/>
      <c r="S9" s="123"/>
      <c r="T9" s="123"/>
      <c r="U9" s="123"/>
      <c r="V9" s="13"/>
    </row>
    <row r="10" spans="2:22" ht="24" customHeight="1">
      <c r="B10" s="501"/>
      <c r="C10" s="318" t="s">
        <v>22</v>
      </c>
      <c r="D10" s="220">
        <f aca="true" t="shared" si="0" ref="D10:I10">SUM(D8:D9)</f>
        <v>5788</v>
      </c>
      <c r="E10" s="220">
        <f t="shared" si="0"/>
        <v>16785</v>
      </c>
      <c r="F10" s="297">
        <f t="shared" si="0"/>
        <v>22573</v>
      </c>
      <c r="G10" s="220">
        <f t="shared" si="0"/>
        <v>3522</v>
      </c>
      <c r="H10" s="220">
        <f t="shared" si="0"/>
        <v>4951</v>
      </c>
      <c r="I10" s="297">
        <f t="shared" si="0"/>
        <v>8473</v>
      </c>
      <c r="J10" s="111" t="s">
        <v>0</v>
      </c>
      <c r="K10" s="502"/>
      <c r="M10" s="13"/>
      <c r="N10" s="152"/>
      <c r="O10" s="169"/>
      <c r="P10" s="127"/>
      <c r="Q10" s="127"/>
      <c r="R10" s="123"/>
      <c r="S10" s="123"/>
      <c r="T10" s="123"/>
      <c r="U10" s="123"/>
      <c r="V10" s="13"/>
    </row>
    <row r="11" spans="2:22" ht="24" customHeight="1">
      <c r="B11" s="501" t="s">
        <v>248</v>
      </c>
      <c r="C11" s="318" t="s">
        <v>141</v>
      </c>
      <c r="D11" s="220">
        <v>687</v>
      </c>
      <c r="E11" s="220">
        <v>1757</v>
      </c>
      <c r="F11" s="297">
        <f>SUM(D11:E11)</f>
        <v>2444</v>
      </c>
      <c r="G11" s="220">
        <v>131</v>
      </c>
      <c r="H11" s="220">
        <v>396</v>
      </c>
      <c r="I11" s="297">
        <f>SUM(G11:H11)</f>
        <v>527</v>
      </c>
      <c r="J11" s="111" t="s">
        <v>142</v>
      </c>
      <c r="K11" s="460" t="s">
        <v>23</v>
      </c>
      <c r="M11" s="13"/>
      <c r="N11" s="170"/>
      <c r="O11" s="168"/>
      <c r="R11" s="79"/>
      <c r="S11" s="13"/>
      <c r="T11" s="13"/>
      <c r="U11" s="13"/>
      <c r="V11" s="13"/>
    </row>
    <row r="12" spans="2:22" ht="24" customHeight="1">
      <c r="B12" s="501"/>
      <c r="C12" s="318" t="s">
        <v>143</v>
      </c>
      <c r="D12" s="220">
        <v>2881</v>
      </c>
      <c r="E12" s="220">
        <v>11452</v>
      </c>
      <c r="F12" s="297">
        <f>SUM(D12:E12)</f>
        <v>14333</v>
      </c>
      <c r="G12" s="220">
        <v>2157</v>
      </c>
      <c r="H12" s="220">
        <v>5253</v>
      </c>
      <c r="I12" s="297">
        <f>SUM(G12:H12)</f>
        <v>7410</v>
      </c>
      <c r="J12" s="111" t="s">
        <v>144</v>
      </c>
      <c r="K12" s="460"/>
      <c r="M12" s="13"/>
      <c r="N12" s="168"/>
      <c r="O12" s="113"/>
      <c r="R12" s="13"/>
      <c r="S12" s="13"/>
      <c r="T12" s="13"/>
      <c r="U12" s="13"/>
      <c r="V12" s="13"/>
    </row>
    <row r="13" spans="2:22" ht="24" customHeight="1">
      <c r="B13" s="501"/>
      <c r="C13" s="318" t="s">
        <v>22</v>
      </c>
      <c r="D13" s="220">
        <f aca="true" t="shared" si="1" ref="D13:I13">SUM(D11:D12)</f>
        <v>3568</v>
      </c>
      <c r="E13" s="220">
        <f t="shared" si="1"/>
        <v>13209</v>
      </c>
      <c r="F13" s="297">
        <f t="shared" si="1"/>
        <v>16777</v>
      </c>
      <c r="G13" s="220">
        <f t="shared" si="1"/>
        <v>2288</v>
      </c>
      <c r="H13" s="220">
        <f t="shared" si="1"/>
        <v>5649</v>
      </c>
      <c r="I13" s="297">
        <f t="shared" si="1"/>
        <v>7937</v>
      </c>
      <c r="J13" s="111" t="s">
        <v>0</v>
      </c>
      <c r="K13" s="460"/>
      <c r="M13" s="79"/>
      <c r="N13" s="79"/>
      <c r="O13" s="79"/>
      <c r="R13" s="13"/>
      <c r="S13" s="13"/>
      <c r="T13" s="13"/>
      <c r="U13" s="13"/>
      <c r="V13" s="13"/>
    </row>
    <row r="14" spans="2:22" ht="24" customHeight="1">
      <c r="B14" s="499" t="s">
        <v>249</v>
      </c>
      <c r="C14" s="318" t="s">
        <v>141</v>
      </c>
      <c r="D14" s="220">
        <v>2746</v>
      </c>
      <c r="E14" s="220">
        <v>7415</v>
      </c>
      <c r="F14" s="297">
        <f>SUM(D14:E14)</f>
        <v>10161</v>
      </c>
      <c r="G14" s="220">
        <v>522</v>
      </c>
      <c r="H14" s="220">
        <v>1567</v>
      </c>
      <c r="I14" s="297">
        <f>SUM(G14:H14)</f>
        <v>2089</v>
      </c>
      <c r="J14" s="111" t="s">
        <v>142</v>
      </c>
      <c r="K14" s="493" t="s">
        <v>364</v>
      </c>
      <c r="L14" s="51"/>
      <c r="M14" s="79"/>
      <c r="N14" s="80"/>
      <c r="O14" s="79"/>
      <c r="P14" s="79"/>
      <c r="Q14" s="79"/>
      <c r="R14" s="13"/>
      <c r="S14" s="13"/>
      <c r="T14" s="13"/>
      <c r="U14" s="13"/>
      <c r="V14" s="13"/>
    </row>
    <row r="15" spans="1:22" ht="24" customHeight="1">
      <c r="A15" s="130"/>
      <c r="B15" s="499"/>
      <c r="C15" s="318" t="s">
        <v>293</v>
      </c>
      <c r="D15" s="270" t="s">
        <v>356</v>
      </c>
      <c r="E15" s="270" t="s">
        <v>356</v>
      </c>
      <c r="F15" s="297">
        <v>12852</v>
      </c>
      <c r="G15" s="270" t="s">
        <v>356</v>
      </c>
      <c r="H15" s="270" t="s">
        <v>356</v>
      </c>
      <c r="I15" s="297">
        <v>1388</v>
      </c>
      <c r="J15" s="111" t="s">
        <v>294</v>
      </c>
      <c r="K15" s="493"/>
      <c r="L15" s="122"/>
      <c r="M15" s="79"/>
      <c r="N15" s="79"/>
      <c r="O15" s="79"/>
      <c r="Q15" s="79"/>
      <c r="R15" s="79"/>
      <c r="S15" s="13"/>
      <c r="T15" s="13"/>
      <c r="U15" s="13"/>
      <c r="V15" s="13"/>
    </row>
    <row r="16" spans="2:22" ht="24" customHeight="1">
      <c r="B16" s="499"/>
      <c r="C16" s="318" t="s">
        <v>22</v>
      </c>
      <c r="D16" s="220">
        <f aca="true" t="shared" si="2" ref="D16:I16">SUM(D14:D15)</f>
        <v>2746</v>
      </c>
      <c r="E16" s="220">
        <f t="shared" si="2"/>
        <v>7415</v>
      </c>
      <c r="F16" s="297">
        <f>SUM(F14:F15)</f>
        <v>23013</v>
      </c>
      <c r="G16" s="220">
        <f t="shared" si="2"/>
        <v>522</v>
      </c>
      <c r="H16" s="220">
        <f t="shared" si="2"/>
        <v>1567</v>
      </c>
      <c r="I16" s="297">
        <f t="shared" si="2"/>
        <v>3477</v>
      </c>
      <c r="J16" s="111" t="s">
        <v>0</v>
      </c>
      <c r="K16" s="493"/>
      <c r="M16" s="137"/>
      <c r="N16" s="79"/>
      <c r="O16" s="79"/>
      <c r="P16" s="79"/>
      <c r="R16" s="79"/>
      <c r="S16" s="13"/>
      <c r="T16" s="13"/>
      <c r="U16" s="13"/>
      <c r="V16" s="13"/>
    </row>
    <row r="17" spans="2:22" ht="24" customHeight="1" thickBot="1">
      <c r="B17" s="495" t="s">
        <v>159</v>
      </c>
      <c r="C17" s="495"/>
      <c r="D17" s="319">
        <f aca="true" t="shared" si="3" ref="D17:I17">D10+D13+D16</f>
        <v>12102</v>
      </c>
      <c r="E17" s="319">
        <f t="shared" si="3"/>
        <v>37409</v>
      </c>
      <c r="F17" s="319">
        <f>F10+F13+F16</f>
        <v>62363</v>
      </c>
      <c r="G17" s="319">
        <f t="shared" si="3"/>
        <v>6332</v>
      </c>
      <c r="H17" s="319">
        <f t="shared" si="3"/>
        <v>12167</v>
      </c>
      <c r="I17" s="319">
        <f t="shared" si="3"/>
        <v>19887</v>
      </c>
      <c r="J17" s="494" t="s">
        <v>0</v>
      </c>
      <c r="K17" s="494"/>
      <c r="L17" s="51"/>
      <c r="M17" s="185"/>
      <c r="N17" s="168"/>
      <c r="O17" s="79"/>
      <c r="P17" s="79"/>
      <c r="R17" s="13"/>
      <c r="S17" s="13"/>
      <c r="T17" s="13"/>
      <c r="U17" s="13"/>
      <c r="V17" s="13"/>
    </row>
    <row r="18" spans="2:22" ht="24" customHeight="1">
      <c r="B18" s="492" t="s">
        <v>401</v>
      </c>
      <c r="C18" s="492"/>
      <c r="D18" s="226"/>
      <c r="E18" s="226"/>
      <c r="F18" s="486" t="s">
        <v>402</v>
      </c>
      <c r="G18" s="486"/>
      <c r="H18" s="486"/>
      <c r="I18" s="486"/>
      <c r="J18" s="486"/>
      <c r="K18" s="486"/>
      <c r="M18" s="138"/>
      <c r="R18" s="13"/>
      <c r="S18" s="13"/>
      <c r="T18" s="13"/>
      <c r="U18" s="13"/>
      <c r="V18" s="13"/>
    </row>
    <row r="19" spans="2:22" ht="24" customHeight="1">
      <c r="B19" s="491" t="s">
        <v>465</v>
      </c>
      <c r="C19" s="491"/>
      <c r="D19" s="491"/>
      <c r="E19" s="491"/>
      <c r="F19" s="491"/>
      <c r="G19" s="496" t="s">
        <v>358</v>
      </c>
      <c r="H19" s="496"/>
      <c r="I19" s="496"/>
      <c r="J19" s="496"/>
      <c r="K19" s="496"/>
      <c r="L19" s="103"/>
      <c r="M19" s="103"/>
      <c r="N19" s="79"/>
      <c r="R19" s="13"/>
      <c r="S19" s="13"/>
      <c r="T19" s="13"/>
      <c r="U19" s="13"/>
      <c r="V19" s="13"/>
    </row>
    <row r="20" spans="2:22" ht="24" customHeight="1">
      <c r="B20" s="320" t="s">
        <v>369</v>
      </c>
      <c r="C20" s="320"/>
      <c r="D20" s="320"/>
      <c r="E20" s="320"/>
      <c r="F20" s="227"/>
      <c r="G20" s="321"/>
      <c r="H20" s="321"/>
      <c r="I20" s="321"/>
      <c r="J20" s="321"/>
      <c r="K20" s="322" t="s">
        <v>370</v>
      </c>
      <c r="L20" s="103"/>
      <c r="M20" s="103"/>
      <c r="N20" s="79"/>
      <c r="R20" s="13"/>
      <c r="S20" s="13"/>
      <c r="T20" s="13"/>
      <c r="U20" s="13"/>
      <c r="V20" s="13"/>
    </row>
    <row r="21" spans="2:22" ht="19.5" customHeight="1">
      <c r="B21" s="120"/>
      <c r="C21" s="114"/>
      <c r="D21" s="59"/>
      <c r="E21" s="59"/>
      <c r="F21" s="150"/>
      <c r="G21" s="59"/>
      <c r="H21" s="59"/>
      <c r="I21" s="59"/>
      <c r="J21" s="117"/>
      <c r="K21" s="120"/>
      <c r="M21" s="81"/>
      <c r="N21" s="171"/>
      <c r="R21" s="13"/>
      <c r="S21" s="13"/>
      <c r="T21" s="13"/>
      <c r="U21" s="13"/>
      <c r="V21" s="13"/>
    </row>
    <row r="22" spans="2:23" ht="19.5" customHeight="1">
      <c r="B22" s="121"/>
      <c r="C22" s="115"/>
      <c r="D22" s="60"/>
      <c r="E22" s="60"/>
      <c r="F22" s="126"/>
      <c r="G22" s="60"/>
      <c r="H22" s="60"/>
      <c r="I22" s="60"/>
      <c r="J22" s="118"/>
      <c r="K22" s="121"/>
      <c r="M22" s="81"/>
      <c r="N22" s="172"/>
      <c r="O22" s="79"/>
      <c r="P22" s="79"/>
      <c r="R22" s="79"/>
      <c r="S22" s="79"/>
      <c r="T22" s="13"/>
      <c r="U22" s="13"/>
      <c r="V22" s="13"/>
      <c r="W22" s="51"/>
    </row>
    <row r="23" spans="1:22" ht="19.5" customHeight="1">
      <c r="A23" s="51"/>
      <c r="D23" s="51"/>
      <c r="E23" s="51"/>
      <c r="F23" s="51"/>
      <c r="H23" s="51"/>
      <c r="I23" s="51"/>
      <c r="K23" s="128"/>
      <c r="M23" s="81"/>
      <c r="N23" s="172"/>
      <c r="O23" s="79"/>
      <c r="P23" s="79"/>
      <c r="R23" s="13"/>
      <c r="S23" s="13"/>
      <c r="T23" s="13"/>
      <c r="U23" s="13"/>
      <c r="V23" s="13"/>
    </row>
    <row r="24" spans="1:22" ht="15.75" customHeight="1">
      <c r="A24" s="51"/>
      <c r="F24" s="51"/>
      <c r="M24" s="43"/>
      <c r="N24" s="172"/>
      <c r="O24" s="79"/>
      <c r="Q24" s="79"/>
      <c r="R24" s="13"/>
      <c r="S24" s="13"/>
      <c r="T24" s="13"/>
      <c r="U24" s="13"/>
      <c r="V24" s="13"/>
    </row>
    <row r="25" spans="11:22" ht="15">
      <c r="K25" s="128"/>
      <c r="R25" s="13"/>
      <c r="S25" s="13"/>
      <c r="T25" s="13"/>
      <c r="U25" s="13"/>
      <c r="V25" s="13"/>
    </row>
    <row r="26" spans="4:22" ht="15">
      <c r="D26" s="51"/>
      <c r="E26" s="51"/>
      <c r="F26" s="51"/>
      <c r="K26" s="128"/>
      <c r="R26" s="13"/>
      <c r="S26" s="13"/>
      <c r="T26" s="13"/>
      <c r="U26" s="13"/>
      <c r="V26" s="13"/>
    </row>
    <row r="27" spans="8:22" ht="15">
      <c r="H27" s="51"/>
      <c r="R27" s="13"/>
      <c r="S27" s="13"/>
      <c r="T27" s="13"/>
      <c r="U27" s="13"/>
      <c r="V27" s="13"/>
    </row>
    <row r="28" spans="6:22" ht="15">
      <c r="F28" s="51"/>
      <c r="H28" s="51"/>
      <c r="R28" s="13"/>
      <c r="S28" s="13"/>
      <c r="T28" s="13"/>
      <c r="U28" s="13"/>
      <c r="V28" s="13"/>
    </row>
    <row r="29" spans="6:11" ht="15">
      <c r="F29" s="51"/>
      <c r="K29" s="128"/>
    </row>
    <row r="30" ht="15">
      <c r="K30" s="128"/>
    </row>
  </sheetData>
  <sheetProtection/>
  <mergeCells count="20">
    <mergeCell ref="B2:K2"/>
    <mergeCell ref="B3:K3"/>
    <mergeCell ref="B14:B16"/>
    <mergeCell ref="K11:K13"/>
    <mergeCell ref="D5:F5"/>
    <mergeCell ref="G5:I5"/>
    <mergeCell ref="B8:B10"/>
    <mergeCell ref="K8:K10"/>
    <mergeCell ref="B11:B13"/>
    <mergeCell ref="B4:C7"/>
    <mergeCell ref="J4:K7"/>
    <mergeCell ref="D4:F4"/>
    <mergeCell ref="G4:I4"/>
    <mergeCell ref="B19:F19"/>
    <mergeCell ref="B18:C18"/>
    <mergeCell ref="K14:K16"/>
    <mergeCell ref="J17:K17"/>
    <mergeCell ref="B17:C17"/>
    <mergeCell ref="F18:K18"/>
    <mergeCell ref="G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2009-11-10T07:12:25Z</cp:lastPrinted>
  <dcterms:created xsi:type="dcterms:W3CDTF">2006-09-16T00:00:00Z</dcterms:created>
  <dcterms:modified xsi:type="dcterms:W3CDTF">2017-03-21T07:42:26Z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مستند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Essam S. Kamel</vt:lpwstr>
  </property>
  <property fmtid="{D5CDD505-2E9C-101B-9397-08002B2CF9AE}" pid="11" name="display_urn:schemas-microsoft-com:office:office#Author">
    <vt:lpwstr>Essam S. Kamel</vt:lpwstr>
  </property>
</Properties>
</file>