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96" activeTab="4"/>
  </bookViews>
  <sheets>
    <sheet name="المحتويات Contents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المعلمون والاداريون_تعليم فني" sheetId="16" state="hidden" r:id="rId16"/>
  </sheets>
  <definedNames>
    <definedName name="_xlnm.Print_Area" localSheetId="1">'1'!$A$1:$J$18</definedName>
    <definedName name="_xlnm.Print_Area" localSheetId="10">'10'!$A$1:$S$14</definedName>
    <definedName name="_xlnm.Print_Area" localSheetId="11">'11'!$A$1:$S$18</definedName>
    <definedName name="_xlnm.Print_Area" localSheetId="2">'2'!$A$1:$K$18</definedName>
    <definedName name="_xlnm.Print_Area" localSheetId="3">'3'!$A$1:$K$18</definedName>
    <definedName name="_xlnm.Print_Area" localSheetId="9">'9'!$A$1:$N$13</definedName>
    <definedName name="_xlnm.Print_Area" localSheetId="0">'المحتويات Contents '!$A$1:$D$31</definedName>
  </definedNames>
  <calcPr fullCalcOnLoad="1"/>
</workbook>
</file>

<file path=xl/sharedStrings.xml><?xml version="1.0" encoding="utf-8"?>
<sst xmlns="http://schemas.openxmlformats.org/spreadsheetml/2006/main" count="1072" uniqueCount="387">
  <si>
    <t>Total</t>
  </si>
  <si>
    <t xml:space="preserve"> </t>
  </si>
  <si>
    <t>Years</t>
  </si>
  <si>
    <t>البيــــــــــــان</t>
  </si>
  <si>
    <t>Item</t>
  </si>
  <si>
    <t>ذكــور</t>
  </si>
  <si>
    <t>M</t>
  </si>
  <si>
    <t xml:space="preserve"> المــــــــــــــــــدارس</t>
  </si>
  <si>
    <t>إنـــاث</t>
  </si>
  <si>
    <t>F</t>
  </si>
  <si>
    <t>Schools</t>
  </si>
  <si>
    <t>جملـــة</t>
  </si>
  <si>
    <t>T</t>
  </si>
  <si>
    <t xml:space="preserve"> الفصـــــــــــــــول</t>
  </si>
  <si>
    <t>Classrooms</t>
  </si>
  <si>
    <t xml:space="preserve"> الطـــــــــــــــــــلاب</t>
  </si>
  <si>
    <t>Students</t>
  </si>
  <si>
    <t>Emirates</t>
  </si>
  <si>
    <t>جملــة</t>
  </si>
  <si>
    <t>Abu Dhabi</t>
  </si>
  <si>
    <t>جملـــــــــــة</t>
  </si>
  <si>
    <t>Dubai</t>
  </si>
  <si>
    <t>Sharjah</t>
  </si>
  <si>
    <t>Ajman</t>
  </si>
  <si>
    <t>الأعـــــــوام</t>
  </si>
  <si>
    <t>المرحلــــــــــة</t>
  </si>
  <si>
    <t>رياض أطفال</t>
  </si>
  <si>
    <t>حلقة ثانية</t>
  </si>
  <si>
    <t>ثانويـــــــــة</t>
  </si>
  <si>
    <t>تعليم دينـــي</t>
  </si>
  <si>
    <t>Stage</t>
  </si>
  <si>
    <t>Kindergarten</t>
  </si>
  <si>
    <t>Second Stage</t>
  </si>
  <si>
    <t>Secondary</t>
  </si>
  <si>
    <t>ذ</t>
  </si>
  <si>
    <t>إ</t>
  </si>
  <si>
    <t>جـ</t>
  </si>
  <si>
    <t>الجـــنس</t>
  </si>
  <si>
    <t>Sex</t>
  </si>
  <si>
    <t xml:space="preserve"> المرحلــة</t>
  </si>
  <si>
    <t xml:space="preserve"> جملــــــــــــــة</t>
  </si>
  <si>
    <t>No. of Centers</t>
  </si>
  <si>
    <t>Abu  Dhabi</t>
  </si>
  <si>
    <t>الجملـــة</t>
  </si>
  <si>
    <t>Nationality</t>
  </si>
  <si>
    <t>الإمـــــــــــارة</t>
  </si>
  <si>
    <t>رأس الخيمـة</t>
  </si>
  <si>
    <t>الفجيرة</t>
  </si>
  <si>
    <t>جملــــــة</t>
  </si>
  <si>
    <t>Emirate</t>
  </si>
  <si>
    <t xml:space="preserve"> المعلمون</t>
  </si>
  <si>
    <t>Teachers</t>
  </si>
  <si>
    <t>First Stage</t>
  </si>
  <si>
    <t>2010/2009</t>
  </si>
  <si>
    <t>Teaching,  Administrative &amp; Technical Staff</t>
  </si>
  <si>
    <t>Religious Education</t>
  </si>
  <si>
    <t xml:space="preserve"> الجمــــــلـة</t>
  </si>
  <si>
    <t>2011/2010</t>
  </si>
  <si>
    <t>Teaching, Administrative &amp; Tech. Staff</t>
  </si>
  <si>
    <t>الأعوام</t>
  </si>
  <si>
    <t>Average Center's Density</t>
  </si>
  <si>
    <t xml:space="preserve"> الإمـــــارة</t>
  </si>
  <si>
    <t>جملــــة</t>
  </si>
  <si>
    <t>2012/2011</t>
  </si>
  <si>
    <t>Ras Al - Khaimah</t>
  </si>
  <si>
    <t>Umm Al - Quwain</t>
  </si>
  <si>
    <t>Fujairah</t>
  </si>
  <si>
    <t>المصـــدر : - وزارة التربيــة والتعليـــم .</t>
  </si>
  <si>
    <t>Source : - Ministry of Education .</t>
  </si>
  <si>
    <t>Ras Al- Khaimah</t>
  </si>
  <si>
    <t>أبوظبي</t>
  </si>
  <si>
    <t>إناث</t>
  </si>
  <si>
    <t>الإمـــــارة</t>
  </si>
  <si>
    <t>حكومــــــــي</t>
  </si>
  <si>
    <t>Gov.</t>
  </si>
  <si>
    <t>2010 / 2011</t>
  </si>
  <si>
    <t xml:space="preserve"> الإداريـون والفنيون </t>
  </si>
  <si>
    <t xml:space="preserve">Administrators &amp; Technicians </t>
  </si>
  <si>
    <t>الجدول</t>
  </si>
  <si>
    <t>Table</t>
  </si>
  <si>
    <t xml:space="preserve"> الفصـول</t>
  </si>
  <si>
    <t xml:space="preserve">               - مركز الإحصاء -  أبوظبي.</t>
  </si>
  <si>
    <t xml:space="preserve">             - Dubai Statistics Center. </t>
  </si>
  <si>
    <t xml:space="preserve">               - مركز دبي للإحصاء. </t>
  </si>
  <si>
    <t xml:space="preserve"> رأس الخيمة</t>
  </si>
  <si>
    <t xml:space="preserve"> الجملــــة</t>
  </si>
  <si>
    <t>الرقم</t>
  </si>
  <si>
    <t>No.</t>
  </si>
  <si>
    <t>Figure</t>
  </si>
  <si>
    <t xml:space="preserve"> الفجيـرة</t>
  </si>
  <si>
    <t>المصـــــــدر : - وزارة التربية والتعليم .</t>
  </si>
  <si>
    <t>دبي</t>
  </si>
  <si>
    <t>2011 / 2012</t>
  </si>
  <si>
    <t>2009 / 2008</t>
  </si>
  <si>
    <t>إنـاث</t>
  </si>
  <si>
    <t xml:space="preserve"> الإعــدادية</t>
  </si>
  <si>
    <t xml:space="preserve"> الثــانوية</t>
  </si>
  <si>
    <t xml:space="preserve"> عـدد المراكز</t>
  </si>
  <si>
    <t xml:space="preserve"> متوسـط عـدد الدارسين  في المركز الواحد</t>
  </si>
  <si>
    <t xml:space="preserve"> أبو ظــبي</t>
  </si>
  <si>
    <t xml:space="preserve"> دبــــي</t>
  </si>
  <si>
    <t xml:space="preserve"> الشارقـة</t>
  </si>
  <si>
    <t xml:space="preserve"> عجمـان</t>
  </si>
  <si>
    <t xml:space="preserve"> أم القيويـــن</t>
  </si>
  <si>
    <t xml:space="preserve"> حلقة أولى</t>
  </si>
  <si>
    <t>2013/2012</t>
  </si>
  <si>
    <t>2012 / 2013</t>
  </si>
  <si>
    <t xml:space="preserve">القسم </t>
  </si>
  <si>
    <t>القسم العلمي</t>
  </si>
  <si>
    <t>Science Section</t>
  </si>
  <si>
    <t>القسم الأدبي</t>
  </si>
  <si>
    <t>Section</t>
  </si>
  <si>
    <t>الجنسية</t>
  </si>
  <si>
    <t>مواطنون</t>
  </si>
  <si>
    <t>غير مواطنين</t>
  </si>
  <si>
    <t>الفئة والجنس</t>
  </si>
  <si>
    <t>Category &amp; Sex</t>
  </si>
  <si>
    <t>حكومـــــي</t>
  </si>
  <si>
    <t xml:space="preserve">متقدم </t>
  </si>
  <si>
    <t>Governmental</t>
  </si>
  <si>
    <t>ناجح</t>
  </si>
  <si>
    <t xml:space="preserve">نسبة النجاح </t>
  </si>
  <si>
    <r>
      <t xml:space="preserve">خــــــــاص </t>
    </r>
    <r>
      <rPr>
        <b/>
        <vertAlign val="superscript"/>
        <sz val="10"/>
        <rFont val="Arial"/>
        <family val="2"/>
      </rPr>
      <t>1</t>
    </r>
  </si>
  <si>
    <t xml:space="preserve">تعليم كبار </t>
  </si>
  <si>
    <t>Aduults</t>
  </si>
  <si>
    <t xml:space="preserve">طلبة المنازل </t>
  </si>
  <si>
    <t>Home Students</t>
  </si>
  <si>
    <t>الجملـــــــــة</t>
  </si>
  <si>
    <t>دبــــــــــــــــي</t>
  </si>
  <si>
    <t>الشارقـــــــــــــة</t>
  </si>
  <si>
    <t>أبوظبــــــــــــي</t>
  </si>
  <si>
    <t>عجمــــــــــان</t>
  </si>
  <si>
    <t>أم القيويـــــــن</t>
  </si>
  <si>
    <t>الفجيـــــــــرة</t>
  </si>
  <si>
    <t>رأس الخيمــــــة</t>
  </si>
  <si>
    <t>Umm Al Quwain</t>
  </si>
  <si>
    <t>Al Fujairah</t>
  </si>
  <si>
    <t xml:space="preserve">Ras Al Khaimah </t>
  </si>
  <si>
    <t>حكومي</t>
  </si>
  <si>
    <t xml:space="preserve">خاص </t>
  </si>
  <si>
    <t>مواطنين</t>
  </si>
  <si>
    <t xml:space="preserve">   غير  مواطنين     </t>
  </si>
  <si>
    <t xml:space="preserve"> تعليم فني</t>
  </si>
  <si>
    <t>الهيئـــة التعليميــة</t>
  </si>
  <si>
    <t>البيــــــــــــــان</t>
  </si>
  <si>
    <t>تعليم فـــني</t>
  </si>
  <si>
    <t>عجمان</t>
  </si>
  <si>
    <t xml:space="preserve">المدارس </t>
  </si>
  <si>
    <t>2010 / 2009</t>
  </si>
  <si>
    <t>راس الخيمة Ras Al- Khaimah</t>
  </si>
  <si>
    <t>الطلاب Students</t>
  </si>
  <si>
    <t>رياض أطفال Kindergarten</t>
  </si>
  <si>
    <t xml:space="preserve"> حلقة أولى  First Stage</t>
  </si>
  <si>
    <t>حلقة ثانية Second Stage</t>
  </si>
  <si>
    <t>ثانويـــــــــة Secondary</t>
  </si>
  <si>
    <t>Technical Education</t>
  </si>
  <si>
    <r>
      <t xml:space="preserve">تعليم فـــني </t>
    </r>
    <r>
      <rPr>
        <b/>
        <sz val="10"/>
        <rFont val="Times New Roman"/>
        <family val="1"/>
      </rPr>
      <t>Technical Education</t>
    </r>
  </si>
  <si>
    <r>
      <t xml:space="preserve">تعليم دينـــي </t>
    </r>
    <r>
      <rPr>
        <b/>
        <sz val="10"/>
        <rFont val="Times New Roman"/>
        <family val="1"/>
      </rPr>
      <t>Religious Education</t>
    </r>
  </si>
  <si>
    <r>
      <t xml:space="preserve">ثانويـــــــــة </t>
    </r>
    <r>
      <rPr>
        <b/>
        <sz val="10"/>
        <rFont val="Times New Roman"/>
        <family val="1"/>
      </rPr>
      <t>Secondary</t>
    </r>
  </si>
  <si>
    <r>
      <t xml:space="preserve"> حلقة أولى  </t>
    </r>
    <r>
      <rPr>
        <b/>
        <sz val="10"/>
        <rFont val="Times New Roman"/>
        <family val="1"/>
      </rPr>
      <t>First Stage</t>
    </r>
  </si>
  <si>
    <r>
      <t xml:space="preserve">  حلقة ثانية  </t>
    </r>
    <r>
      <rPr>
        <b/>
        <sz val="10"/>
        <rFont val="Times New Roman"/>
        <family val="1"/>
      </rPr>
      <t>Second Stage</t>
    </r>
  </si>
  <si>
    <r>
      <t xml:space="preserve">رياض أطفال </t>
    </r>
    <r>
      <rPr>
        <b/>
        <sz val="10"/>
        <rFont val="Times New Roman"/>
        <family val="1"/>
      </rPr>
      <t>Kindergarten</t>
    </r>
  </si>
  <si>
    <r>
      <t xml:space="preserve">رياض أطفال  </t>
    </r>
    <r>
      <rPr>
        <b/>
        <sz val="9"/>
        <rFont val="Times New Roman"/>
        <family val="1"/>
      </rPr>
      <t>Kindergarten</t>
    </r>
  </si>
  <si>
    <r>
      <t xml:space="preserve">   حلقة أولى   </t>
    </r>
    <r>
      <rPr>
        <b/>
        <sz val="9"/>
        <rFont val="Times New Roman"/>
        <family val="1"/>
      </rPr>
      <t>First Stage</t>
    </r>
  </si>
  <si>
    <r>
      <t xml:space="preserve">حلقة ثانية  </t>
    </r>
    <r>
      <rPr>
        <b/>
        <sz val="9"/>
        <rFont val="Times New Roman"/>
        <family val="1"/>
      </rPr>
      <t>Second Stage</t>
    </r>
  </si>
  <si>
    <r>
      <t xml:space="preserve">ثانويـــــــــة  </t>
    </r>
    <r>
      <rPr>
        <b/>
        <sz val="9"/>
        <rFont val="Times New Roman"/>
        <family val="1"/>
      </rPr>
      <t>Secondary</t>
    </r>
  </si>
  <si>
    <t xml:space="preserve"> حلقة أولى   First Stage</t>
  </si>
  <si>
    <t>حلقة ثانية  Second Stage</t>
  </si>
  <si>
    <t>ثانويـــــــــة  Secondary</t>
  </si>
  <si>
    <t>مواطنين     Nationality</t>
  </si>
  <si>
    <t xml:space="preserve">                غير   مواطنين     Non - Nationality</t>
  </si>
  <si>
    <r>
      <rPr>
        <b/>
        <sz val="12"/>
        <rFont val="Arial"/>
        <family val="2"/>
      </rPr>
      <t>المحتويات</t>
    </r>
    <r>
      <rPr>
        <b/>
        <sz val="11"/>
        <rFont val="Times New Roman"/>
        <family val="1"/>
      </rPr>
      <t xml:space="preserve"> Contents</t>
    </r>
  </si>
  <si>
    <t>رقم الجدول</t>
  </si>
  <si>
    <t>Table No.</t>
  </si>
  <si>
    <t>National</t>
  </si>
  <si>
    <t>Non - National</t>
  </si>
  <si>
    <t xml:space="preserve">   - Dubai Statistics Center. </t>
  </si>
  <si>
    <t>Kindergar-ten</t>
  </si>
  <si>
    <t>ثانوية</t>
  </si>
  <si>
    <t>تعليم ديني</t>
  </si>
  <si>
    <t>حلقة أولى</t>
  </si>
  <si>
    <t xml:space="preserve">جملــــــة                     </t>
  </si>
  <si>
    <t xml:space="preserve">مواطنين                    </t>
  </si>
  <si>
    <t xml:space="preserve">غير  مواطنين                    </t>
  </si>
  <si>
    <t>Art Section</t>
  </si>
  <si>
    <t>…</t>
  </si>
  <si>
    <t>مواطنين   National</t>
  </si>
  <si>
    <t>غير  مواطنين  Non - National</t>
  </si>
  <si>
    <t xml:space="preserve"> غير  مواطنين  Non - National</t>
  </si>
  <si>
    <t>ذكور M</t>
  </si>
  <si>
    <t xml:space="preserve">      ذكــور     M</t>
  </si>
  <si>
    <t xml:space="preserve">     إنـــاث    F</t>
  </si>
  <si>
    <t xml:space="preserve">     جملــة   T</t>
  </si>
  <si>
    <t>Advanced</t>
  </si>
  <si>
    <t>Succeeded</t>
  </si>
  <si>
    <t>Success Rate</t>
  </si>
  <si>
    <t>Administrative &amp; Technical Staff</t>
  </si>
  <si>
    <t xml:space="preserve">Teaching  Staff </t>
  </si>
  <si>
    <t xml:space="preserve">إناث  F </t>
  </si>
  <si>
    <t xml:space="preserve">   Non - National</t>
  </si>
  <si>
    <t>Government</t>
  </si>
  <si>
    <t xml:space="preserve"> Private</t>
  </si>
  <si>
    <t>Sector</t>
  </si>
  <si>
    <t>القطــــــــــاع</t>
  </si>
  <si>
    <t>الجنسيـة</t>
  </si>
  <si>
    <t xml:space="preserve">المرحلــــــــــة               الجنس     </t>
  </si>
  <si>
    <t>Stage                           Sex</t>
  </si>
  <si>
    <t>الجنـس</t>
  </si>
  <si>
    <t>1- الخاص ( منهاج الوزارة ).</t>
  </si>
  <si>
    <t>1- Private (Curricula Of  M.O.E ).</t>
  </si>
  <si>
    <t>الجـنس</t>
  </si>
  <si>
    <t>الأشكال البيانية</t>
  </si>
  <si>
    <t xml:space="preserve">المصـــدر : - وزارة التربيــة والتعليـــم </t>
  </si>
  <si>
    <t>Source : - Ministry of Education</t>
  </si>
  <si>
    <t>المصـــدر : - وزارة التربيــة والتعليـــم</t>
  </si>
  <si>
    <t>Source : - Ministry of Education  .</t>
  </si>
  <si>
    <r>
      <t xml:space="preserve">Source : - Ministry of Education </t>
    </r>
  </si>
  <si>
    <t xml:space="preserve">Source : - Ministry of Education </t>
  </si>
  <si>
    <t xml:space="preserve"> المصـــــــدر: وزارة التربية والتعليم </t>
  </si>
  <si>
    <t xml:space="preserve"> Source : - Ministry of Education . </t>
  </si>
  <si>
    <t>المصـدر: وزارة التربية والتعليم</t>
  </si>
  <si>
    <t>Source : Ministry of Education</t>
  </si>
  <si>
    <t xml:space="preserve">Source : - Ministry of Education . </t>
  </si>
  <si>
    <t>المصـــــــدر: وزارة التربية والتعليم  .</t>
  </si>
  <si>
    <t>إناث F</t>
  </si>
  <si>
    <t>G.E</t>
  </si>
  <si>
    <t>P.E</t>
  </si>
  <si>
    <t xml:space="preserve"> الهيئـــة التعليميـــــة  والإداريـــة والإرشادية</t>
  </si>
  <si>
    <t xml:space="preserve">الهيئـــة  الإداريـــة والإرشادية </t>
  </si>
  <si>
    <t xml:space="preserve"> الهيئـــة التعليميـــــة  والإداريـــة والإرشادية </t>
  </si>
  <si>
    <t xml:space="preserve"> الهيئـــة التعليميـــــة  والإداريــة والإرشادية </t>
  </si>
  <si>
    <t xml:space="preserve">الشارقة </t>
  </si>
  <si>
    <t xml:space="preserve">     أبوظبي                Abu Dhabi</t>
  </si>
  <si>
    <t xml:space="preserve"> المعلمون    Teachers</t>
  </si>
  <si>
    <t xml:space="preserve">   الإداريـون والفنيون   Administrators &amp; Technicians </t>
  </si>
  <si>
    <t xml:space="preserve">      راس الخيمة           Ras Al- Khaimah</t>
  </si>
  <si>
    <t xml:space="preserve">      دبـــــــي             Dubai</t>
  </si>
  <si>
    <t xml:space="preserve">     الفجيرة        Fujairah</t>
  </si>
  <si>
    <t>2014/2013</t>
  </si>
  <si>
    <t>Table 1 : EDUCATION COMPONENTS ( GOVERNMENT &amp; PRIVATE &amp; IAT ), 2009 / 2010 - 2013 / 2014</t>
  </si>
  <si>
    <t>Table 2: EDUCATION COMPONENTS ( GOVERNMENT &amp; IAT ), 2009 / 2010 - 2013 / 2014</t>
  </si>
  <si>
    <r>
      <t xml:space="preserve">جدول </t>
    </r>
    <r>
      <rPr>
        <b/>
        <sz val="9"/>
        <rFont val="Times New Roman"/>
        <family val="1"/>
      </rPr>
      <t>3:</t>
    </r>
    <r>
      <rPr>
        <b/>
        <sz val="10"/>
        <rFont val="Arial"/>
        <family val="2"/>
      </rPr>
      <t xml:space="preserve"> مكونات التعليم (الخاص) </t>
    </r>
    <r>
      <rPr>
        <b/>
        <sz val="9"/>
        <rFont val="Times New Roman"/>
        <family val="1"/>
      </rPr>
      <t>2009 / 2010 - 2013 / 2014</t>
    </r>
  </si>
  <si>
    <t>Table 3 :EDUCATION COMPONENTS (  PRIVATE ), 2009 / 2010 - 2013 / 2014</t>
  </si>
  <si>
    <t>Table 4 : STUDENTS IN GOVERNMENTAL AND PRIVATE EDUCATION BY STAGE, NATIONALITY AND SEX , 2013/2014</t>
  </si>
  <si>
    <r>
      <rPr>
        <b/>
        <sz val="9"/>
        <color indexed="8"/>
        <rFont val="Times New Roman"/>
        <family val="1"/>
      </rPr>
      <t xml:space="preserve">Table7: </t>
    </r>
    <r>
      <rPr>
        <b/>
        <sz val="9"/>
        <rFont val="Times New Roman"/>
        <family val="1"/>
      </rPr>
      <t xml:space="preserve">GOVERNMENTAL AND PRIVATE EDUCATION:TEACHING, ADMINISTRATIVE  &amp; TECHNICAL STAFF, 2013 / 2014 </t>
    </r>
  </si>
  <si>
    <t>ADMINISTRATORS, TECHNICIANS &amp;  SEX , 2013 / 2014</t>
  </si>
  <si>
    <t>2013 / 2014</t>
  </si>
  <si>
    <t>2009 / 2010</t>
  </si>
  <si>
    <t>Table 14 : GENERAL HIGH SCHOOL GRADUATES BY SECTION, NATIONALITY, CATEGORY &amp; SEX,  2013 / 2014</t>
  </si>
  <si>
    <r>
      <t xml:space="preserve">Table 13 : </t>
    </r>
    <r>
      <rPr>
        <b/>
        <sz val="9"/>
        <color indexed="8"/>
        <rFont val="Times New Roman"/>
        <family val="1"/>
      </rPr>
      <t xml:space="preserve">STUDENTS AT HOME  EDUCATION </t>
    </r>
    <r>
      <rPr>
        <b/>
        <sz val="9"/>
        <rFont val="Times New Roman"/>
        <family val="1"/>
      </rPr>
      <t xml:space="preserve">  BY STAGE, SEX &amp; NATIONALITY, 2013 / 2014</t>
    </r>
  </si>
  <si>
    <r>
      <t xml:space="preserve">جـــدول </t>
    </r>
    <r>
      <rPr>
        <b/>
        <sz val="9"/>
        <rFont val="Times New Roman"/>
        <family val="1"/>
      </rPr>
      <t>12:</t>
    </r>
    <r>
      <rPr>
        <b/>
        <sz val="10"/>
        <rFont val="Arial"/>
        <family val="2"/>
      </rPr>
      <t xml:space="preserve"> الطـــلاب فــي مراكز تعليم الكبار حســب المرحلـــة والجنـس والجنسيـة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</si>
  <si>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t>Table 12 : STUDENTS AT ADULT EDUCATION CENTERS  BY STAGE, SEX &amp; NATIONALITY, 2013 / 2014</t>
  </si>
  <si>
    <r>
      <t xml:space="preserve">جـــدول </t>
    </r>
    <r>
      <rPr>
        <b/>
        <sz val="9"/>
        <rFont val="Times New Roman"/>
        <family val="1"/>
      </rPr>
      <t>11</t>
    </r>
    <r>
      <rPr>
        <b/>
        <sz val="10"/>
        <rFont val="Arial"/>
        <family val="2"/>
      </rPr>
      <t xml:space="preserve"> : مراكــز تعليـــم الكبــار حســب الإمارة والجنس </t>
    </r>
    <r>
      <rPr>
        <b/>
        <sz val="9"/>
        <rFont val="Times New Roman"/>
        <family val="1"/>
      </rPr>
      <t>2009 / 2010 - 2013 /2014</t>
    </r>
  </si>
  <si>
    <t>Table 11 : ADULT EDUCATION CENTERS BY EMIRATE AND SEX, 2009 / 2010 - 2013 / 2014</t>
  </si>
  <si>
    <r>
      <t xml:space="preserve">جـــدول </t>
    </r>
    <r>
      <rPr>
        <b/>
        <sz val="9"/>
        <rFont val="Times New Roman"/>
        <family val="1"/>
      </rPr>
      <t>10:</t>
    </r>
    <r>
      <rPr>
        <b/>
        <sz val="10"/>
        <rFont val="Arial"/>
        <family val="2"/>
      </rPr>
      <t xml:space="preserve"> الطــلاب بمراكــز تعليـــم الكبــار حســب المرحلـة والجنس </t>
    </r>
    <r>
      <rPr>
        <b/>
        <sz val="9"/>
        <rFont val="Times New Roman"/>
        <family val="1"/>
      </rPr>
      <t>2009 / 2010 - 2013 / 2014</t>
    </r>
  </si>
  <si>
    <t>Table 10 : STUDENTS AT ADULT EDUCATION CENTERS BY STAGE AND SEX, 2009 / 2010 - 2013 / 2014</t>
  </si>
  <si>
    <t>Figure 3: STUDENTS IN PRIVATE EDUCATION BY STAGE &amp; SEX , 2013/2014</t>
  </si>
  <si>
    <r>
      <t xml:space="preserve">شكل </t>
    </r>
    <r>
      <rPr>
        <b/>
        <sz val="9"/>
        <rFont val="Times New Roman"/>
        <family val="1"/>
      </rPr>
      <t>2</t>
    </r>
    <r>
      <rPr>
        <b/>
        <sz val="10"/>
        <rFont val="Arial"/>
        <family val="2"/>
      </rPr>
      <t xml:space="preserve">: الطـــلاب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</rPr>
      <t xml:space="preserve">حســب المرحلـــة والجنـــس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</si>
  <si>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t>Figure 1 : STUDENTS IN GOVERNMENTAL AND PRIVATE EDUCATION BY STAGE, NATIONALITY , 2013/2014</t>
  </si>
  <si>
    <t xml:space="preserve">الشارقـــــــــــــة </t>
  </si>
  <si>
    <t xml:space="preserve">مؤسسات التعليم الفني </t>
  </si>
  <si>
    <t>Technical Education Institutions</t>
  </si>
  <si>
    <t>أبوظبــــــــــــي    Abu Dhabi</t>
  </si>
  <si>
    <t>دبــــــــــــــــي  Dubai</t>
  </si>
  <si>
    <t>عجمــــــــــان  Ajman</t>
  </si>
  <si>
    <t>الفجيـــــــــرة   Fujairah</t>
  </si>
  <si>
    <t>أم القيويـــــــن Umm Al Quwain</t>
  </si>
  <si>
    <t>الشارقـــــــــــــة Sharjah</t>
  </si>
  <si>
    <t>EDUCATION STATISTICS, 2013 / 2014</t>
  </si>
  <si>
    <t xml:space="preserve">GOVERNMENTAL AND PRIVATE EDUCATION:TEACHING, ADMINISTRATIVE  &amp; TECHNICAL STAFF, 2013 / 2014 </t>
  </si>
  <si>
    <r>
      <t xml:space="preserve">الطــلاب بمراكــز تعليـــم الكبــار حســب المرحلـة والجنس </t>
    </r>
    <r>
      <rPr>
        <b/>
        <sz val="11"/>
        <rFont val="Times New Roman"/>
        <family val="1"/>
      </rPr>
      <t>2009 / 2010 - 2013 / 2014</t>
    </r>
  </si>
  <si>
    <t>STUDENTS AT ADULT EDUCATION CENTERS BY STAGE AND SEX, 2009 / 2010 - 2013 / 2014</t>
  </si>
  <si>
    <r>
      <t xml:space="preserve">مراكــز تعليـــم الكبــار حســب الإمارة والجنس </t>
    </r>
    <r>
      <rPr>
        <b/>
        <sz val="11"/>
        <rFont val="Times New Roman"/>
        <family val="1"/>
      </rPr>
      <t>2009 / 2010 - 2013 / 2014</t>
    </r>
  </si>
  <si>
    <t>ADULT EDUCATION CENTERS BY EMIRATE AND SEX, 2009 / 2010 - 2013 / 2014</t>
  </si>
  <si>
    <t>STUDENTS AT ADULT EDUCATION CENTERS  BY STAGE, SEX &amp; NATIONALITY, 2013 / 2014</t>
  </si>
  <si>
    <t>STUDENTS AT HOME EDUCATION BY STAGE, SEX &amp; NATIONALITY, 2013 / 2014</t>
  </si>
  <si>
    <t>GENERAL HIGH SCHOOL GRADUATES BY SECTION, NATIONALITY, CATEGORY &amp; SEX, 2013/2014</t>
  </si>
  <si>
    <r>
      <t xml:space="preserve"> مراكــز تعليـــم الكبــار حســب الجنس </t>
    </r>
    <r>
      <rPr>
        <b/>
        <sz val="11"/>
        <rFont val="Times New Roman"/>
        <family val="1"/>
      </rPr>
      <t xml:space="preserve">2009 / 2010 - 2013 / 2014 </t>
    </r>
  </si>
  <si>
    <t xml:space="preserve"> ADULT EDUCATION CENTERS BY SEX, 2009 / 2010 - 2013 / 2014</t>
  </si>
  <si>
    <r>
      <t xml:space="preserve">الطـــلاب فــي مراكز تعليم الكبار حســب المرحلـــة والجنـــس والجنسيــة 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</t>
    </r>
  </si>
  <si>
    <t xml:space="preserve"> STUDENTS AT ADULT EDUCATION CENTERS  BY STAGE, SEX &amp; NATIONALITY, 2013 / 2014</t>
  </si>
  <si>
    <t>ثانوية التكنولوجيا التطبيقية أبوظبي</t>
  </si>
  <si>
    <t>العين</t>
  </si>
  <si>
    <t>راس الخيمة</t>
  </si>
  <si>
    <t>المعلمون</t>
  </si>
  <si>
    <t>ذكور</t>
  </si>
  <si>
    <t>اناث</t>
  </si>
  <si>
    <t>مواطن</t>
  </si>
  <si>
    <t>غير مواطن</t>
  </si>
  <si>
    <t>المجموع</t>
  </si>
  <si>
    <t>الاداريون</t>
  </si>
  <si>
    <t>اجمالي</t>
  </si>
  <si>
    <t>دلما</t>
  </si>
  <si>
    <t>مجموع أبوظبي</t>
  </si>
  <si>
    <t>الشارقة</t>
  </si>
  <si>
    <t>مجموع</t>
  </si>
  <si>
    <t>الشارقة
SHARJAH</t>
  </si>
  <si>
    <t>عجمان
AJMAN</t>
  </si>
  <si>
    <r>
      <t xml:space="preserve">أعداد أعضاء الهيئة التعليمية والادارية </t>
    </r>
    <r>
      <rPr>
        <sz val="11"/>
        <color indexed="10"/>
        <rFont val="Calibri"/>
        <family val="2"/>
      </rPr>
      <t>بثانويات التكنولوجيا التطبيقية</t>
    </r>
    <r>
      <rPr>
        <sz val="11"/>
        <color theme="1"/>
        <rFont val="Calibri"/>
        <family val="2"/>
      </rPr>
      <t xml:space="preserve"> 2013/2014</t>
    </r>
  </si>
  <si>
    <r>
      <t xml:space="preserve">أعداد أعضاء الهيئة التعليمية والادارية </t>
    </r>
    <r>
      <rPr>
        <sz val="11"/>
        <color indexed="10"/>
        <rFont val="Calibri"/>
        <family val="2"/>
      </rPr>
      <t xml:space="preserve">بالمدارس الثانوية الفنية </t>
    </r>
    <r>
      <rPr>
        <sz val="11"/>
        <color theme="1"/>
        <rFont val="Calibri"/>
        <family val="2"/>
      </rPr>
      <t>2013/2014</t>
    </r>
  </si>
  <si>
    <r>
      <t xml:space="preserve">Private </t>
    </r>
    <r>
      <rPr>
        <b/>
        <vertAlign val="superscript"/>
        <sz val="9"/>
        <rFont val="Times New Roman"/>
        <family val="1"/>
      </rPr>
      <t>1</t>
    </r>
  </si>
  <si>
    <r>
      <t xml:space="preserve">جـــدول </t>
    </r>
    <r>
      <rPr>
        <b/>
        <sz val="9"/>
        <rFont val="Times New Roman"/>
        <family val="1"/>
      </rPr>
      <t>14:</t>
    </r>
    <r>
      <rPr>
        <b/>
        <sz val="10"/>
        <rFont val="Arial"/>
        <family val="2"/>
      </rPr>
      <t xml:space="preserve"> الحاصلون على شهادة الثانوية العامة حسب القسم والجنسية والفئة والجنس </t>
    </r>
    <r>
      <rPr>
        <b/>
        <sz val="9"/>
        <rFont val="Times New Roman"/>
        <family val="1"/>
      </rPr>
      <t>2014/2013</t>
    </r>
  </si>
  <si>
    <t>حكومــــــــي Gov.</t>
  </si>
  <si>
    <r>
      <rPr>
        <b/>
        <sz val="9"/>
        <color indexed="8"/>
        <rFont val="Times New Roman"/>
        <family val="1"/>
      </rPr>
      <t xml:space="preserve">Figure 4: </t>
    </r>
    <r>
      <rPr>
        <b/>
        <sz val="9"/>
        <rFont val="Times New Roman"/>
        <family val="1"/>
      </rPr>
      <t xml:space="preserve">GOVERNMENTAL AND PRIVATE EDUCATION:TEACHING STAFF, 2013 / 2014 </t>
    </r>
  </si>
  <si>
    <t>أم القيويــن</t>
  </si>
  <si>
    <r>
      <t xml:space="preserve">شكل </t>
    </r>
    <r>
      <rPr>
        <b/>
        <sz val="9"/>
        <rFont val="Times New Roman"/>
        <family val="1"/>
      </rPr>
      <t>7</t>
    </r>
    <r>
      <rPr>
        <b/>
        <sz val="10"/>
        <rFont val="Arial"/>
        <family val="2"/>
      </rPr>
      <t xml:space="preserve"> : مراكــز تعليـــم الكبــار حســب الجنس </t>
    </r>
    <r>
      <rPr>
        <b/>
        <sz val="9"/>
        <rFont val="Times New Roman"/>
        <family val="1"/>
      </rPr>
      <t>2009 / 2010 - 2013 /2014</t>
    </r>
  </si>
  <si>
    <t>Figure 7: ADULT EDUCATION CENTERS BY SEX, 2009 / 2010 - 2013 / 2014</t>
  </si>
  <si>
    <r>
      <t xml:space="preserve">شكل </t>
    </r>
    <r>
      <rPr>
        <b/>
        <sz val="9"/>
        <rFont val="Times New Roman"/>
        <family val="1"/>
      </rPr>
      <t>8 :</t>
    </r>
    <r>
      <rPr>
        <b/>
        <sz val="10"/>
        <rFont val="Arial"/>
        <family val="2"/>
      </rPr>
      <t xml:space="preserve"> الطـــلاب فــي مراكز تعليم الكبار حســب المرحلـــة والجنـس والجنسيـة 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</si>
  <si>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t>Figure 8 : STUDENTS AT ADULT EDUCATION CENTERS  BY STAGE, SEX &amp; NATIONALITY, 2013 / 2014</t>
  </si>
  <si>
    <r>
      <t xml:space="preserve">Figure 9 : </t>
    </r>
    <r>
      <rPr>
        <b/>
        <sz val="9"/>
        <color indexed="8"/>
        <rFont val="Times New Roman"/>
        <family val="1"/>
      </rPr>
      <t>STUDENTS AT HOME EDUCATION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BY STAGE, SEX &amp; NATIONALITY, 2013 / 2014</t>
    </r>
  </si>
  <si>
    <t xml:space="preserve">GOVERNMENTAL AND PRIVATE EDUCATION:TEACHING STAFF, 2013 / 2014 </t>
  </si>
  <si>
    <r>
      <t xml:space="preserve">جـــدول </t>
    </r>
    <r>
      <rPr>
        <b/>
        <sz val="9"/>
        <rFont val="Times New Roman"/>
        <family val="1"/>
      </rPr>
      <t>5</t>
    </r>
    <r>
      <rPr>
        <b/>
        <sz val="10"/>
        <rFont val="Arial"/>
        <family val="2"/>
      </rPr>
      <t xml:space="preserve">: توزيع الطـــلاب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</rPr>
      <t xml:space="preserve"> حســب المرحلـــة </t>
    </r>
    <r>
      <rPr>
        <b/>
        <sz val="10"/>
        <rFont val="Arial"/>
        <family val="2"/>
      </rPr>
      <t xml:space="preserve"> والإمارة والجنس</t>
    </r>
    <r>
      <rPr>
        <b/>
        <sz val="10"/>
        <rFont val="Arial"/>
        <family val="2"/>
      </rPr>
      <t xml:space="preserve">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</si>
  <si>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r>
      <t xml:space="preserve">شكل </t>
    </r>
    <r>
      <rPr>
        <b/>
        <sz val="9"/>
        <rFont val="Times New Roman"/>
        <family val="1"/>
      </rPr>
      <t>4:</t>
    </r>
    <r>
      <rPr>
        <b/>
        <sz val="10"/>
        <rFont val="Arial"/>
        <family val="2"/>
      </rPr>
      <t xml:space="preserve"> التعليــم الحكومــي والخـــاص: الهيئــة التعليميــة 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</t>
    </r>
  </si>
  <si>
    <r>
      <t xml:space="preserve">جــدول </t>
    </r>
    <r>
      <rPr>
        <b/>
        <sz val="9"/>
        <rFont val="Times New Roman"/>
        <family val="1"/>
      </rPr>
      <t>7:</t>
    </r>
    <r>
      <rPr>
        <b/>
        <sz val="10"/>
        <rFont val="Arial"/>
        <family val="2"/>
      </rPr>
      <t xml:space="preserve"> التعليــم الحكومــي والخـــاص: الهيئــة التعليميــة والإداريــة والإرشادية 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</t>
    </r>
  </si>
  <si>
    <t>EDUCATION COMPONENTS (PRIVATE) , 2009 / 2010 - 2013 / 2014</t>
  </si>
  <si>
    <t>STUDENTS IN GOVERNMENTAL AND PRIVATE EDUCATION BY STAGE, NATIONALITY, 2013/2014</t>
  </si>
  <si>
    <r>
      <t xml:space="preserve">جدول </t>
    </r>
    <r>
      <rPr>
        <b/>
        <sz val="10"/>
        <rFont val="Times New Roman"/>
        <family val="1"/>
      </rPr>
      <t>1</t>
    </r>
    <r>
      <rPr>
        <b/>
        <sz val="10"/>
        <rFont val="Arial"/>
        <family val="2"/>
      </rPr>
      <t xml:space="preserve">: مكونات التعليم (الحكومي والخاص والفني) </t>
    </r>
    <r>
      <rPr>
        <b/>
        <sz val="9"/>
        <rFont val="Times New Roman"/>
        <family val="1"/>
      </rPr>
      <t>2009 / 2010 - 2013 / 2014</t>
    </r>
  </si>
  <si>
    <r>
      <t xml:space="preserve">جدول </t>
    </r>
    <r>
      <rPr>
        <b/>
        <sz val="9"/>
        <rFont val="Times New Roman"/>
        <family val="1"/>
      </rPr>
      <t>2</t>
    </r>
    <r>
      <rPr>
        <b/>
        <sz val="9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مكونات التعليم (الحكومي والفني) </t>
    </r>
    <r>
      <rPr>
        <b/>
        <sz val="9"/>
        <rFont val="Times New Roman"/>
        <family val="1"/>
      </rPr>
      <t>2009 / 2010 - 2013 / 2014</t>
    </r>
  </si>
  <si>
    <t>جملــة T</t>
  </si>
  <si>
    <t xml:space="preserve">الطلاب </t>
  </si>
  <si>
    <t>المصـــدر : - وزارة التربيــة والتعليـــم.</t>
  </si>
  <si>
    <t xml:space="preserve">               - مركز الإحصاء /  أبوظبي.</t>
  </si>
  <si>
    <r>
      <t xml:space="preserve">جـــدول </t>
    </r>
    <r>
      <rPr>
        <b/>
        <sz val="9"/>
        <rFont val="Times New Roman"/>
        <family val="1"/>
      </rPr>
      <t>13:</t>
    </r>
    <r>
      <rPr>
        <b/>
        <sz val="10"/>
        <rFont val="Arial"/>
        <family val="2"/>
      </rPr>
      <t xml:space="preserve"> طلاب تعليم المنازل حســب المرحلـــة والجنـــس والجنسيــة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</si>
  <si>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r>
      <t xml:space="preserve">شكل </t>
    </r>
    <r>
      <rPr>
        <b/>
        <sz val="9"/>
        <rFont val="Times New Roman"/>
        <family val="1"/>
      </rPr>
      <t>9 :</t>
    </r>
    <r>
      <rPr>
        <b/>
        <sz val="10"/>
        <rFont val="Arial"/>
        <family val="2"/>
      </rPr>
      <t xml:space="preserve"> طلاب </t>
    </r>
    <r>
      <rPr>
        <b/>
        <sz val="10"/>
        <color indexed="8"/>
        <rFont val="Arial"/>
        <family val="2"/>
      </rPr>
      <t>تعليم  المنازل</t>
    </r>
    <r>
      <rPr>
        <b/>
        <sz val="10"/>
        <rFont val="Arial"/>
        <family val="2"/>
      </rPr>
      <t xml:space="preserve"> حســب المرحلـــة والجنـــس والجنسيــة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 </t>
    </r>
  </si>
  <si>
    <r>
      <t xml:space="preserve">طلاب تعليم المنازل حســب المرحلـــة والجنسيــة والجنـــس </t>
    </r>
    <r>
      <rPr>
        <b/>
        <sz val="11"/>
        <color indexed="8"/>
        <rFont val="Times New Roman"/>
        <family val="1"/>
      </rPr>
      <t>2013 / 2014</t>
    </r>
    <r>
      <rPr>
        <b/>
        <sz val="12"/>
        <color indexed="8"/>
        <rFont val="Arial"/>
        <family val="2"/>
      </rPr>
      <t xml:space="preserve"> </t>
    </r>
  </si>
  <si>
    <t>_</t>
  </si>
  <si>
    <t xml:space="preserve">               - مركز الإحصاء / أبوظبي.</t>
  </si>
  <si>
    <t xml:space="preserve">             - Statistics Center - Abu Dhabi.</t>
  </si>
  <si>
    <t xml:space="preserve">المصـــــــدر: وزارة التربية والتعليم </t>
  </si>
  <si>
    <t xml:space="preserve">خاص  </t>
  </si>
  <si>
    <t>Pvt.</t>
  </si>
  <si>
    <t>... غير متوفرة.</t>
  </si>
  <si>
    <t>EDUCATION COMPONENTS ( GOVERNMENT &amp; IAT  ), 2009 / 2010 - 2013 / 2014</t>
  </si>
  <si>
    <r>
      <t xml:space="preserve">شكل </t>
    </r>
    <r>
      <rPr>
        <b/>
        <sz val="9"/>
        <rFont val="Times New Roman"/>
        <family val="1"/>
      </rPr>
      <t>6:</t>
    </r>
    <r>
      <rPr>
        <b/>
        <sz val="10"/>
        <rFont val="Arial"/>
        <family val="2"/>
      </rPr>
      <t xml:space="preserve">  المعلمون والإداريون والفنيون في </t>
    </r>
    <r>
      <rPr>
        <b/>
        <sz val="10"/>
        <rFont val="Arial"/>
        <family val="2"/>
      </rPr>
      <t>التعليم الفني</t>
    </r>
    <r>
      <rPr>
        <b/>
        <sz val="9"/>
        <rFont val="Times New Roman"/>
        <family val="1"/>
      </rPr>
      <t xml:space="preserve"> 2013 / 2014</t>
    </r>
  </si>
  <si>
    <t>Figure 6: TEACHERS, ADMINISTRATORS &amp; TECHNICIANS AT IAT EDUCATION, 2013 / 2014</t>
  </si>
  <si>
    <t>...  Not Available.</t>
  </si>
  <si>
    <r>
      <t xml:space="preserve">إحصاءات التعليم </t>
    </r>
    <r>
      <rPr>
        <b/>
        <sz val="11"/>
        <rFont val="Times New Roman"/>
        <family val="1"/>
      </rPr>
      <t>2013 / 2014</t>
    </r>
  </si>
  <si>
    <t>EDUCATION COMPONENTS (GOVERNMENT, PRIVATE &amp; IAT), 2009 / 2010 - 2013 / 2014</t>
  </si>
  <si>
    <t>TEACHERS, ADMINISTRATORS &amp; TECHNICIANS AT IAT EDUCATION, 2013 / 2014</t>
  </si>
  <si>
    <t>Figure 2 :STUDENTS IN  GOVERNMENT SCHOOLS BY STAGE AND SEX, 2013 / 2014</t>
  </si>
  <si>
    <t>STUDENTS IN  GOVERNMENT EDUCATION BY STAGE AND SEX, 2013 / 2014</t>
  </si>
  <si>
    <t>Table 5 : DISTRIBUTION OF STUDENTS IN GOVERNMENT EDUCATION  BY STAGE, EMIRATE AND SEX, 2013 / 2014</t>
  </si>
  <si>
    <r>
      <t xml:space="preserve">شكل </t>
    </r>
    <r>
      <rPr>
        <b/>
        <sz val="9"/>
        <rFont val="Times New Roman"/>
        <family val="1"/>
      </rPr>
      <t>1</t>
    </r>
    <r>
      <rPr>
        <b/>
        <sz val="10"/>
        <rFont val="Arial"/>
        <family val="2"/>
      </rPr>
      <t xml:space="preserve"> : الطـــلاب فــي التعليم  الحكومي والخاص حســب المرحلـــة والجنسيــة 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</t>
    </r>
  </si>
  <si>
    <r>
      <t xml:space="preserve">جدول </t>
    </r>
    <r>
      <rPr>
        <b/>
        <sz val="9"/>
        <rFont val="Times New Roman"/>
        <family val="1"/>
      </rPr>
      <t>4:</t>
    </r>
    <r>
      <rPr>
        <b/>
        <sz val="10"/>
        <rFont val="Arial"/>
        <family val="2"/>
      </rPr>
      <t xml:space="preserve"> الطـــلاب فــي التعليم  الحكومي والخاص حســب المرحلـــة والجنسيــة والجنـــس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    </t>
    </r>
  </si>
  <si>
    <t>STUDENTS IN GOVERNMENTAL AND PRIVATE EDUCATION BY STAGE, NATIONALITY AND SEX , 2013/2014</t>
  </si>
  <si>
    <t>DISTRIBUTION OF STUDENTS IN GOVERNMENT EDUCATION  BY STAGE, EMIRATE AND SEX, 2013 / 2014</t>
  </si>
  <si>
    <t>DISTRIBUTION OF STUDENTS IN PRIVATE EDUCATION BY BY EMIRATE , STAGE &amp; SEX , 2013/2014</t>
  </si>
  <si>
    <t>Table 6: DISTRIBUTION OF  STUDENTS IN PRIVATE EDUCATION BY  EMIRATE , STAGE &amp; SEX , 2013/2014</t>
  </si>
  <si>
    <r>
      <t xml:space="preserve">جــدول </t>
    </r>
    <r>
      <rPr>
        <b/>
        <sz val="9"/>
        <rFont val="Times New Roman"/>
        <family val="1"/>
      </rPr>
      <t>6</t>
    </r>
    <r>
      <rPr>
        <b/>
        <sz val="10"/>
        <rFont val="Arial"/>
        <family val="2"/>
      </rPr>
      <t xml:space="preserve">: توزيع  الطـــلاب فــي </t>
    </r>
    <r>
      <rPr>
        <b/>
        <sz val="10"/>
        <rFont val="Arial"/>
        <family val="2"/>
      </rPr>
      <t xml:space="preserve">التعليم  الخاص </t>
    </r>
    <r>
      <rPr>
        <b/>
        <sz val="10"/>
        <rFont val="Arial"/>
        <family val="2"/>
      </rPr>
      <t xml:space="preserve">حسـب الإمـارة والمرحلـــة والجنـــس </t>
    </r>
    <r>
      <rPr>
        <b/>
        <sz val="9"/>
        <rFont val="Times New Roman"/>
        <family val="1"/>
      </rPr>
      <t>2014/2013</t>
    </r>
    <r>
      <rPr>
        <b/>
        <sz val="10"/>
        <rFont val="Arial"/>
        <family val="2"/>
      </rPr>
      <t xml:space="preserve">     </t>
    </r>
  </si>
  <si>
    <r>
      <t xml:space="preserve">جــدول </t>
    </r>
    <r>
      <rPr>
        <b/>
        <sz val="9"/>
        <color indexed="8"/>
        <rFont val="Times New Roman"/>
        <family val="1"/>
      </rPr>
      <t xml:space="preserve">8: </t>
    </r>
    <r>
      <rPr>
        <b/>
        <sz val="10"/>
        <color indexed="8"/>
        <rFont val="Arial"/>
        <family val="2"/>
      </rPr>
      <t xml:space="preserve">توزيع طلاب التعليم الفني حسـب الامارة و الجنس </t>
    </r>
    <r>
      <rPr>
        <b/>
        <sz val="9"/>
        <color indexed="8"/>
        <rFont val="Times New Roman"/>
        <family val="1"/>
      </rPr>
      <t>2013 / 2014</t>
    </r>
    <r>
      <rPr>
        <b/>
        <sz val="10"/>
        <color indexed="8"/>
        <rFont val="Arial"/>
        <family val="2"/>
      </rPr>
      <t xml:space="preserve"> </t>
    </r>
  </si>
  <si>
    <t>DISTRIBUTION OF  STUDENTS IN  IAT EDUCATION  BY  EMIRATE AND SEX, 2013 / 2014</t>
  </si>
  <si>
    <t>Table 8:  DISTRIBUTION OF  STUDENTS IN  IAT EDUCATION  BY  EMIRATE AND SEX, 2013 / 2014</t>
  </si>
  <si>
    <r>
      <t xml:space="preserve">شكل </t>
    </r>
    <r>
      <rPr>
        <b/>
        <sz val="9"/>
        <rFont val="Times New Roman"/>
        <family val="1"/>
      </rPr>
      <t>5 :</t>
    </r>
    <r>
      <rPr>
        <b/>
        <sz val="10"/>
        <rFont val="Arial"/>
        <family val="2"/>
      </rPr>
      <t xml:space="preserve">  توزيع طلاب التعليم الفني حسب الامارة </t>
    </r>
    <r>
      <rPr>
        <b/>
        <sz val="9"/>
        <rFont val="Times New Roman"/>
        <family val="1"/>
      </rPr>
      <t>2013 / 2014</t>
    </r>
    <r>
      <rPr>
        <b/>
        <sz val="10"/>
        <rFont val="Arial"/>
        <family val="2"/>
      </rPr>
      <t xml:space="preserve"> </t>
    </r>
  </si>
  <si>
    <t xml:space="preserve">Figure 5: DISTRIBUTION OF IAT EDUCATION  BY  EMIRATES , 2013 / 2014 </t>
  </si>
  <si>
    <t xml:space="preserve"> DISTRIBUTION OF IAT EDUCATION  BY  EMIRATES , 2013 / 2014 </t>
  </si>
  <si>
    <r>
      <t xml:space="preserve">جـــدول </t>
    </r>
    <r>
      <rPr>
        <b/>
        <sz val="9"/>
        <color indexed="8"/>
        <rFont val="Times New Roman"/>
        <family val="1"/>
      </rPr>
      <t>9:</t>
    </r>
    <r>
      <rPr>
        <b/>
        <sz val="10"/>
        <color indexed="8"/>
        <rFont val="Arial"/>
        <family val="2"/>
      </rPr>
      <t xml:space="preserve">  توزيع التعليم الفني حسب  المعلمون والإداريون والفنيون والجنس</t>
    </r>
    <r>
      <rPr>
        <b/>
        <sz val="9"/>
        <color indexed="8"/>
        <rFont val="Times New Roman"/>
        <family val="1"/>
      </rPr>
      <t xml:space="preserve"> 2013 / 2014</t>
    </r>
  </si>
  <si>
    <t xml:space="preserve"> DISTRIBUTION OF IAT EDUCATION BY   TEACHERS, ADMINISTRATORS &amp; TECHNICIANS  BY  SEX , 2013 / 2014</t>
  </si>
  <si>
    <t xml:space="preserve">Table 9:  DISTRIBUTION OF IAT EDUCATION BY  TEACHERS, </t>
  </si>
  <si>
    <r>
      <t xml:space="preserve"> الطـــلاب فــي التعليم  الخاص حسـب  المرحلـــة والجنـــس </t>
    </r>
    <r>
      <rPr>
        <b/>
        <sz val="11"/>
        <rFont val="Times New Roman"/>
        <family val="1"/>
      </rPr>
      <t xml:space="preserve">2013 / 2014    </t>
    </r>
    <r>
      <rPr>
        <b/>
        <sz val="12"/>
        <rFont val="Arial"/>
        <family val="2"/>
      </rPr>
      <t xml:space="preserve"> </t>
    </r>
  </si>
  <si>
    <t xml:space="preserve"> STUDENTS IN PRIVATE EDUCATION BY STAGE &amp; SEX , 2013/2014</t>
  </si>
  <si>
    <r>
      <t xml:space="preserve">شكل </t>
    </r>
    <r>
      <rPr>
        <b/>
        <sz val="9"/>
        <rFont val="Times New Roman"/>
        <family val="1"/>
      </rPr>
      <t>3</t>
    </r>
    <r>
      <rPr>
        <b/>
        <sz val="10"/>
        <rFont val="Arial"/>
        <family val="2"/>
      </rPr>
      <t xml:space="preserve">:  الطـــلاب فــي التعليم  الخاص حسـب  المرحلـــة والجنـــس </t>
    </r>
    <r>
      <rPr>
        <b/>
        <sz val="9"/>
        <rFont val="Times New Roman"/>
        <family val="1"/>
      </rPr>
      <t>2014/2013</t>
    </r>
    <r>
      <rPr>
        <b/>
        <sz val="10"/>
        <rFont val="Arial"/>
        <family val="2"/>
      </rPr>
      <t xml:space="preserve">     </t>
    </r>
  </si>
  <si>
    <t>خاص  Pvt</t>
  </si>
  <si>
    <r>
      <t xml:space="preserve">الطـــلاب فــي التعليم  الحكومي والخاص حســب المرحلـــة والجنسيــة  </t>
    </r>
    <r>
      <rPr>
        <b/>
        <sz val="11"/>
        <rFont val="Times New Roman"/>
        <family val="1"/>
      </rPr>
      <t xml:space="preserve">2013 / 2014  </t>
    </r>
  </si>
  <si>
    <r>
      <t xml:space="preserve">الطـــلاب فــي التعليم الحكومي حســب المرحلـــة والجنـــس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    </t>
    </r>
  </si>
  <si>
    <r>
      <t xml:space="preserve">التعليــم الحكومــي والخـــاص: الهيئــة التعليميــة 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</t>
    </r>
  </si>
  <si>
    <r>
      <t xml:space="preserve">توزيع طلاب التعليم الفني حسب الامارة 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</t>
    </r>
  </si>
  <si>
    <r>
      <t xml:space="preserve">المعلمون والإداريون والفنيون في التعليم الفني </t>
    </r>
    <r>
      <rPr>
        <b/>
        <sz val="11"/>
        <rFont val="Times New Roman"/>
        <family val="1"/>
      </rPr>
      <t>2013 / 2014</t>
    </r>
  </si>
  <si>
    <r>
      <t xml:space="preserve">مكونات التعليم (الحكومي والخاص والفني) </t>
    </r>
    <r>
      <rPr>
        <b/>
        <sz val="11"/>
        <rFont val="Times New Roman"/>
        <family val="1"/>
      </rPr>
      <t>2009 / 2010 - 2013 / 2014</t>
    </r>
  </si>
  <si>
    <r>
      <t xml:space="preserve"> مكونات التعليم (الحكومي والفني) </t>
    </r>
    <r>
      <rPr>
        <b/>
        <sz val="11"/>
        <rFont val="Times New Roman"/>
        <family val="1"/>
      </rPr>
      <t>2009 / 2010 - 2013 / 2014</t>
    </r>
  </si>
  <si>
    <r>
      <t xml:space="preserve">مكونات التعليم (الخاص) </t>
    </r>
    <r>
      <rPr>
        <b/>
        <sz val="11"/>
        <rFont val="Times New Roman"/>
        <family val="1"/>
      </rPr>
      <t>2009 / 2010 - 2013 / 2014</t>
    </r>
  </si>
  <si>
    <r>
      <t xml:space="preserve">الطـــلاب فــي التعليم  الحكومي والخاص حســب المرحلـــة والجنسيــة والجنـــس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  </t>
    </r>
  </si>
  <si>
    <r>
      <t xml:space="preserve">توزيع الطـــلاب فــي التعليم الحكومي  حســب المرحلـــة  والإمارة والجنس </t>
    </r>
    <r>
      <rPr>
        <b/>
        <sz val="11"/>
        <rFont val="Times New Roman"/>
        <family val="1"/>
      </rPr>
      <t xml:space="preserve">2013 / 2014      </t>
    </r>
  </si>
  <si>
    <r>
      <t xml:space="preserve">توزيع الطـــلاب فــي التعليم  الخاص حسـب الإمـارة والمرحلـــة والجنـــس </t>
    </r>
    <r>
      <rPr>
        <b/>
        <sz val="11"/>
        <rFont val="Times New Roman"/>
        <family val="1"/>
      </rPr>
      <t>2014/2013</t>
    </r>
    <r>
      <rPr>
        <b/>
        <sz val="12"/>
        <rFont val="Arial"/>
        <family val="2"/>
      </rPr>
      <t xml:space="preserve">   </t>
    </r>
  </si>
  <si>
    <r>
      <t xml:space="preserve">التعليــم الحكومــي والخـــاص:الهيئــة التعليميــة والإداريــة والإرشادية  </t>
    </r>
    <r>
      <rPr>
        <b/>
        <sz val="11"/>
        <rFont val="Times New Roman"/>
        <family val="1"/>
      </rPr>
      <t xml:space="preserve">2013 / 2014 </t>
    </r>
  </si>
  <si>
    <r>
      <t xml:space="preserve">توزيع طلاب في  التعليم الفني حسـب الإمارة  و الجنس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</t>
    </r>
  </si>
  <si>
    <r>
      <t xml:space="preserve"> توزيع التعليم الفني حسب  المعلمون والإداريون والفنيون والجنس </t>
    </r>
    <r>
      <rPr>
        <b/>
        <sz val="11"/>
        <rFont val="Times New Roman"/>
        <family val="1"/>
      </rPr>
      <t>2013 / 2014</t>
    </r>
  </si>
  <si>
    <r>
      <t xml:space="preserve">الطـــلاب فــي مراكز تعليم الكبار حســب المرحلـــة والجنـــس والجنسيــة  </t>
    </r>
    <r>
      <rPr>
        <b/>
        <sz val="11"/>
        <rFont val="Times New Roman"/>
        <family val="1"/>
      </rPr>
      <t xml:space="preserve">2013 / 2014      </t>
    </r>
  </si>
  <si>
    <r>
      <rPr>
        <b/>
        <sz val="12"/>
        <color indexed="8"/>
        <rFont val="Arial"/>
        <family val="2"/>
      </rPr>
      <t>طلاب تعليم المنازل</t>
    </r>
    <r>
      <rPr>
        <b/>
        <sz val="12"/>
        <rFont val="Arial"/>
        <family val="2"/>
      </rPr>
      <t xml:space="preserve"> حســب المرحلـــة والجنسيــة والجنـــس </t>
    </r>
    <r>
      <rPr>
        <b/>
        <sz val="11"/>
        <rFont val="Times New Roman"/>
        <family val="1"/>
      </rPr>
      <t>2013 / 2014</t>
    </r>
    <r>
      <rPr>
        <b/>
        <sz val="12"/>
        <rFont val="Arial"/>
        <family val="2"/>
      </rPr>
      <t xml:space="preserve"> </t>
    </r>
  </si>
  <si>
    <r>
      <t xml:space="preserve">الحاصلون على شهادة الثانوية العامة حسب القسم والجنسية والفئة والجنس </t>
    </r>
    <r>
      <rPr>
        <b/>
        <sz val="11"/>
        <rFont val="Times New Roman"/>
        <family val="1"/>
      </rPr>
      <t>2013 / 2014</t>
    </r>
  </si>
  <si>
    <r>
      <t xml:space="preserve">ذكـــــور </t>
    </r>
    <r>
      <rPr>
        <b/>
        <sz val="9"/>
        <color indexed="9"/>
        <rFont val="Times New Roman"/>
        <family val="1"/>
      </rPr>
      <t>M</t>
    </r>
  </si>
  <si>
    <r>
      <t xml:space="preserve">إناث </t>
    </r>
    <r>
      <rPr>
        <b/>
        <sz val="9"/>
        <color indexed="9"/>
        <rFont val="Times New Roman"/>
        <family val="1"/>
      </rPr>
      <t>F</t>
    </r>
  </si>
  <si>
    <r>
      <t xml:space="preserve">                الجملـــــــة                 </t>
    </r>
    <r>
      <rPr>
        <b/>
        <sz val="9"/>
        <color indexed="9"/>
        <rFont val="Times New Roman"/>
        <family val="1"/>
      </rPr>
      <t>Total</t>
    </r>
  </si>
  <si>
    <r>
      <t xml:space="preserve">                مواطنون                </t>
    </r>
    <r>
      <rPr>
        <b/>
        <sz val="9"/>
        <color indexed="9"/>
        <rFont val="Times New Roman"/>
        <family val="1"/>
      </rPr>
      <t>National</t>
    </r>
  </si>
  <si>
    <r>
      <t xml:space="preserve">                 غير مواطنين               </t>
    </r>
    <r>
      <rPr>
        <b/>
        <sz val="9"/>
        <color indexed="9"/>
        <rFont val="Times New Roman"/>
        <family val="1"/>
      </rPr>
      <t>Non - National</t>
    </r>
  </si>
  <si>
    <t>جملة</t>
  </si>
  <si>
    <t>Male</t>
  </si>
  <si>
    <t>Female</t>
  </si>
</sst>
</file>

<file path=xl/styles.xml><?xml version="1.0" encoding="utf-8"?>
<styleSheet xmlns="http://schemas.openxmlformats.org/spreadsheetml/2006/main">
  <numFmts count="66">
    <numFmt numFmtId="5" formatCode="&quot;د.إ.&quot;\ #,##0_-;&quot;د.إ.&quot;\ #,##0\-"/>
    <numFmt numFmtId="6" formatCode="&quot;د.إ.&quot;\ #,##0_-;[Red]&quot;د.إ.&quot;\ #,##0\-"/>
    <numFmt numFmtId="7" formatCode="&quot;د.إ.&quot;\ #,##0.00_-;&quot;د.إ.&quot;\ #,##0.00\-"/>
    <numFmt numFmtId="8" formatCode="&quot;د.إ.&quot;\ #,##0.00_-;[Red]&quot;د.إ.&quot;\ #,##0.00\-"/>
    <numFmt numFmtId="42" formatCode="_-&quot;د.إ.&quot;\ * #,##0_-;_-&quot;د.إ.&quot;\ * #,##0\-;_-&quot;د.إ.&quot;\ * &quot;-&quot;_-;_-@_-"/>
    <numFmt numFmtId="41" formatCode="_-* #,##0_-;_-* #,##0\-;_-* &quot;-&quot;_-;_-@_-"/>
    <numFmt numFmtId="44" formatCode="_-&quot;د.إ.&quot;\ * #,##0.00_-;_-&quot;د.إ.&quot;\ * #,##0.00\-;_-&quot;د.إ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&quot;ر.س.&quot;#,##0;&quot;ر.س.&quot;\-#,##0"/>
    <numFmt numFmtId="184" formatCode="&quot;ر.س.&quot;#,##0;[Red]&quot;ر.س.&quot;\-#,##0"/>
    <numFmt numFmtId="185" formatCode="&quot;ر.س.&quot;#,##0.00;&quot;ر.س.&quot;\-#,##0.00"/>
    <numFmt numFmtId="186" formatCode="&quot;ر.س.&quot;#,##0.00;[Red]&quot;ر.س.&quot;\-#,##0.00"/>
    <numFmt numFmtId="187" formatCode="_ &quot;ر.س.&quot;* #,##0_ ;_ &quot;ر.س.&quot;* \-#,##0_ ;_ &quot;ر.س.&quot;* &quot;-&quot;_ ;_ @_ "/>
    <numFmt numFmtId="188" formatCode="_ * #,##0_ ;_ * \-#,##0_ ;_ * &quot;-&quot;_ ;_ @_ "/>
    <numFmt numFmtId="189" formatCode="_ &quot;ر.س.&quot;* #,##0.00_ ;_ &quot;ر.س.&quot;* \-#,##0.00_ ;_ &quot;ر.س.&quot;* &quot;-&quot;??_ ;_ @_ "/>
    <numFmt numFmtId="190" formatCode="_ * #,##0.00_ ;_ * \-#,##0.00_ ;_ * &quot;-&quot;??_ ;_ @_ "/>
    <numFmt numFmtId="191" formatCode="&quot;ر.س.&quot;#,##0_);\(&quot;ر.س.&quot;#,##0\)"/>
    <numFmt numFmtId="192" formatCode="&quot;ر.س.&quot;#,##0_);[Red]\(&quot;ر.س.&quot;#,##0\)"/>
    <numFmt numFmtId="193" formatCode="&quot;ر.س.&quot;#,##0.00_);\(&quot;ر.س.&quot;#,##0.00\)"/>
    <numFmt numFmtId="194" formatCode="&quot;ر.س.&quot;#,##0.00_);[Red]\(&quot;ر.س.&quot;#,##0.00\)"/>
    <numFmt numFmtId="195" formatCode="_(&quot;ر.س.&quot;* #,##0_);_(&quot;ر.س.&quot;* \(#,##0\);_(&quot;ر.س.&quot;* &quot;-&quot;_);_(@_)"/>
    <numFmt numFmtId="196" formatCode="_(&quot;ر.س.&quot;* #,##0.00_);_(&quot;ر.س.&quot;* \(#,##0.00\);_(&quot;ر.س.&quot;* &quot;-&quot;??_);_(@_)"/>
    <numFmt numFmtId="197" formatCode="&quot;د.إ.&quot;#,##0;&quot;د.إ.&quot;\-#,##0"/>
    <numFmt numFmtId="198" formatCode="&quot;د.إ.&quot;#,##0;[Red]&quot;د.إ.&quot;\-#,##0"/>
    <numFmt numFmtId="199" formatCode="&quot;د.إ.&quot;#,##0.00;&quot;د.إ.&quot;\-#,##0.00"/>
    <numFmt numFmtId="200" formatCode="&quot;د.إ.&quot;#,##0.00;[Red]&quot;د.إ.&quot;\-#,##0.00"/>
    <numFmt numFmtId="201" formatCode="_ &quot;د.إ.&quot;* #,##0_ ;_ &quot;د.إ.&quot;* \-#,##0_ ;_ &quot;د.إ.&quot;* &quot;-&quot;_ ;_ @_ "/>
    <numFmt numFmtId="202" formatCode="_ &quot;د.إ.&quot;* #,##0.00_ ;_ &quot;د.إ.&quot;* \-#,##0.00_ ;_ &quot;د.إ.&quot;* &quot;-&quot;??_ ;_ @_ "/>
    <numFmt numFmtId="203" formatCode="&quot;نعم&quot;\,\ &quot;نعم&quot;\,\ &quot;لا&quot;"/>
    <numFmt numFmtId="204" formatCode="&quot;True&quot;;&quot;True&quot;;&quot;False&quot;"/>
    <numFmt numFmtId="205" formatCode="&quot;تشغيل&quot;\,\ &quot;تشغيل&quot;\,\ &quot;إيقاف تشغيل&quot;"/>
    <numFmt numFmtId="206" formatCode="[$-3801]hh:mm:ss\ AM/PM"/>
    <numFmt numFmtId="207" formatCode="[$-3801]dd\ mmmm\,\ yyyy"/>
    <numFmt numFmtId="208" formatCode="&quot;Yes&quot;;&quot;Yes&quot;;&quot;No&quot;"/>
    <numFmt numFmtId="209" formatCode="&quot;On&quot;;&quot;On&quot;;&quot;Off&quot;"/>
    <numFmt numFmtId="210" formatCode="[$€-2]\ #,##0.00_);[Red]\([$€-2]\ #,##0.00\)"/>
    <numFmt numFmtId="211" formatCode="_-[$€]\ * #,##0.00_-;_-[$€]\ * #,##0.00\-;_-[$€]\ * &quot;-&quot;??_-;_-@_-"/>
    <numFmt numFmtId="212" formatCode="_-* #,##0.0_-;_-* #,##0.0\-;_-* &quot;-&quot;??_-;_-@_-"/>
    <numFmt numFmtId="213" formatCode="_-* #,##0_-;_-* #,##0\-;_-* &quot;-&quot;??_-;_-@_-"/>
    <numFmt numFmtId="214" formatCode="00000"/>
    <numFmt numFmtId="215" formatCode="0;[Red]0"/>
    <numFmt numFmtId="216" formatCode="&quot;د.إ.&quot;\ #,##0.00_-"/>
    <numFmt numFmtId="217" formatCode="0.0%"/>
    <numFmt numFmtId="218" formatCode="0.0000000"/>
    <numFmt numFmtId="219" formatCode="#,##0.000"/>
    <numFmt numFmtId="220" formatCode="#,##0.0"/>
    <numFmt numFmtId="221" formatCode="[$-409]hh:mm:ss\ AM/PM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name val="Al-Mohanad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Al-Mohanad"/>
      <family val="1"/>
    </font>
    <font>
      <b/>
      <sz val="12"/>
      <color indexed="9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b/>
      <sz val="8.45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.2"/>
      <color indexed="8"/>
      <name val="Calibri"/>
      <family val="2"/>
    </font>
    <font>
      <b/>
      <sz val="9"/>
      <color indexed="63"/>
      <name val="Calibri"/>
      <family val="2"/>
    </font>
    <font>
      <b/>
      <sz val="10.5"/>
      <color indexed="63"/>
      <name val="Times New Roman"/>
      <family val="1"/>
    </font>
    <font>
      <b/>
      <sz val="10.5"/>
      <color indexed="63"/>
      <name val="Calibri"/>
      <family val="2"/>
    </font>
    <font>
      <b/>
      <sz val="9.2"/>
      <color indexed="63"/>
      <name val="Calibri"/>
      <family val="2"/>
    </font>
    <font>
      <b/>
      <sz val="8.25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333333"/>
      <name val="Arial"/>
      <family val="2"/>
    </font>
    <font>
      <sz val="9"/>
      <name val="Cambria"/>
      <family val="1"/>
    </font>
    <font>
      <b/>
      <sz val="10"/>
      <color rgb="FFFF0000"/>
      <name val="Arial"/>
      <family val="2"/>
    </font>
    <font>
      <b/>
      <sz val="9"/>
      <color theme="1"/>
      <name val="Times New Roman"/>
      <family val="1"/>
    </font>
    <font>
      <b/>
      <sz val="12"/>
      <color rgb="FFFF0000"/>
      <name val="Cambria"/>
      <family val="1"/>
    </font>
    <font>
      <b/>
      <sz val="9"/>
      <color theme="1"/>
      <name val="Cambria"/>
      <family val="1"/>
    </font>
    <font>
      <b/>
      <sz val="9"/>
      <name val="Cambria"/>
      <family val="1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l-Mohanad"/>
      <family val="1"/>
    </font>
    <font>
      <b/>
      <sz val="11"/>
      <color theme="1"/>
      <name val="Times New Roman"/>
      <family val="1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Times New Roman"/>
      <family val="1"/>
    </font>
    <font>
      <sz val="9"/>
      <name val="Calibri"/>
      <family val="2"/>
    </font>
    <font>
      <b/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mbria"/>
      <family val="1"/>
    </font>
    <font>
      <b/>
      <sz val="9"/>
      <color theme="0"/>
      <name val="Calibri"/>
      <family val="2"/>
    </font>
    <font>
      <b/>
      <sz val="10"/>
      <name val="Calibri"/>
      <family val="2"/>
    </font>
    <font>
      <b/>
      <sz val="8"/>
      <name val="Cambria"/>
      <family val="1"/>
    </font>
    <font>
      <b/>
      <sz val="10"/>
      <color theme="0"/>
      <name val="Calibri"/>
      <family val="2"/>
    </font>
    <font>
      <b/>
      <sz val="8"/>
      <color theme="0"/>
      <name val="Cambria"/>
      <family val="1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8A3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68A35"/>
      </bottom>
    </border>
    <border>
      <left>
        <color indexed="63"/>
      </left>
      <right style="dashed">
        <color theme="0"/>
      </right>
      <top>
        <color indexed="63"/>
      </top>
      <bottom>
        <color indexed="63"/>
      </bottom>
    </border>
    <border>
      <left style="dashed">
        <color theme="0"/>
      </left>
      <right style="dashed">
        <color theme="0"/>
      </right>
      <top>
        <color indexed="63"/>
      </top>
      <bottom>
        <color indexed="63"/>
      </bottom>
    </border>
    <border>
      <left style="dashed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rgb="FFB68A35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rgb="FFB68A35"/>
      </top>
      <bottom style="medium">
        <color rgb="FFB68A35"/>
      </bottom>
    </border>
    <border>
      <left>
        <color indexed="63"/>
      </left>
      <right>
        <color indexed="63"/>
      </right>
      <top>
        <color indexed="63"/>
      </top>
      <bottom style="thin">
        <color rgb="FFB68A3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2" fillId="30" borderId="3">
      <alignment horizontal="right" vertical="center" wrapText="1"/>
      <protection/>
    </xf>
    <xf numFmtId="1" fontId="7" fillId="30" borderId="4">
      <alignment horizontal="left" vertical="center" wrapText="1"/>
      <protection/>
    </xf>
    <xf numFmtId="0" fontId="11" fillId="30" borderId="5">
      <alignment horizontal="center" vertical="center" wrapText="1"/>
      <protection/>
    </xf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8" fillId="31" borderId="1" applyNumberFormat="0" applyAlignment="0" applyProtection="0"/>
    <xf numFmtId="0" fontId="99" fillId="0" borderId="9" applyNumberFormat="0" applyFill="0" applyAlignment="0" applyProtection="0"/>
    <xf numFmtId="0" fontId="10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3" borderId="10" applyNumberFormat="0" applyFont="0" applyAlignment="0" applyProtection="0"/>
    <xf numFmtId="0" fontId="101" fillId="27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2" applyNumberFormat="0" applyFill="0" applyAlignment="0" applyProtection="0"/>
    <xf numFmtId="0" fontId="10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4" fillId="0" borderId="0" xfId="64" applyAlignment="1">
      <alignment vertical="center"/>
      <protection/>
    </xf>
    <xf numFmtId="0" fontId="10" fillId="0" borderId="0" xfId="64" applyFont="1" applyBorder="1" applyAlignment="1">
      <alignment horizontal="right" vertical="center"/>
      <protection/>
    </xf>
    <xf numFmtId="0" fontId="4" fillId="0" borderId="0" xfId="64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13" fillId="0" borderId="0" xfId="0" applyFont="1" applyAlignment="1">
      <alignment horizontal="center" vertical="center" wrapText="1"/>
    </xf>
    <xf numFmtId="0" fontId="3" fillId="0" borderId="0" xfId="64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10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64" applyFont="1" applyBorder="1" applyAlignment="1">
      <alignment horizontal="right" vertical="center"/>
      <protection/>
    </xf>
    <xf numFmtId="0" fontId="2" fillId="0" borderId="0" xfId="64" applyFont="1" applyAlignment="1">
      <alignment horizontal="center" vertical="center"/>
      <protection/>
    </xf>
    <xf numFmtId="0" fontId="4" fillId="0" borderId="0" xfId="64" applyBorder="1" applyAlignment="1">
      <alignment vertical="center"/>
      <protection/>
    </xf>
    <xf numFmtId="0" fontId="4" fillId="0" borderId="0" xfId="64" applyFill="1" applyAlignment="1">
      <alignment vertical="center"/>
      <protection/>
    </xf>
    <xf numFmtId="0" fontId="4" fillId="0" borderId="0" xfId="64" applyAlignment="1">
      <alignment horizontal="right" vertical="center"/>
      <protection/>
    </xf>
    <xf numFmtId="0" fontId="4" fillId="0" borderId="0" xfId="64" applyAlignment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12" fillId="0" borderId="0" xfId="64" applyFont="1" applyBorder="1" applyAlignment="1">
      <alignment horizontal="right" vertical="center"/>
      <protection/>
    </xf>
    <xf numFmtId="3" fontId="16" fillId="0" borderId="0" xfId="64" applyNumberFormat="1" applyFont="1" applyBorder="1" applyAlignment="1">
      <alignment vertical="center"/>
      <protection/>
    </xf>
    <xf numFmtId="0" fontId="15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0" xfId="64" applyFont="1" applyBorder="1" applyAlignment="1">
      <alignment horizontal="center" vertical="center"/>
      <protection/>
    </xf>
    <xf numFmtId="0" fontId="10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right" vertical="center" readingOrder="2"/>
      <protection/>
    </xf>
    <xf numFmtId="0" fontId="21" fillId="0" borderId="0" xfId="64" applyFont="1" applyFill="1" applyBorder="1" applyAlignment="1">
      <alignment vertical="center"/>
      <protection/>
    </xf>
    <xf numFmtId="3" fontId="16" fillId="0" borderId="0" xfId="65" applyNumberFormat="1" applyFont="1" applyBorder="1" applyAlignment="1">
      <alignment vertical="center"/>
      <protection/>
    </xf>
    <xf numFmtId="3" fontId="16" fillId="0" borderId="0" xfId="64" applyNumberFormat="1" applyFont="1" applyFill="1" applyBorder="1" applyAlignment="1">
      <alignment vertical="center"/>
      <protection/>
    </xf>
    <xf numFmtId="3" fontId="4" fillId="0" borderId="0" xfId="64" applyNumberFormat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10" fillId="0" borderId="0" xfId="65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0" xfId="65" applyFont="1" applyBorder="1" applyAlignment="1">
      <alignment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105" fillId="0" borderId="0" xfId="0" applyFont="1" applyAlignment="1">
      <alignment vertical="center" wrapText="1"/>
    </xf>
    <xf numFmtId="0" fontId="4" fillId="0" borderId="0" xfId="64" applyFont="1" applyFill="1" applyBorder="1" applyAlignment="1">
      <alignment vertical="center"/>
      <protection/>
    </xf>
    <xf numFmtId="0" fontId="10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12" fillId="0" borderId="0" xfId="64" applyNumberFormat="1" applyFont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3" fontId="108" fillId="0" borderId="0" xfId="65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09" fillId="0" borderId="0" xfId="64" applyFont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110" fillId="0" borderId="0" xfId="0" applyFont="1" applyBorder="1" applyAlignment="1">
      <alignment horizontal="center" vertical="center" wrapText="1" readingOrder="2"/>
    </xf>
    <xf numFmtId="1" fontId="4" fillId="0" borderId="0" xfId="64" applyNumberFormat="1" applyFont="1" applyAlignment="1">
      <alignment vertical="center"/>
      <protection/>
    </xf>
    <xf numFmtId="0" fontId="105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center" vertical="center" wrapText="1"/>
      <protection/>
    </xf>
    <xf numFmtId="0" fontId="111" fillId="0" borderId="0" xfId="0" applyFont="1" applyFill="1" applyAlignment="1">
      <alignment vertical="center"/>
    </xf>
    <xf numFmtId="0" fontId="112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64" applyFill="1" applyBorder="1" applyAlignment="1">
      <alignment vertical="center"/>
      <protection/>
    </xf>
    <xf numFmtId="0" fontId="4" fillId="0" borderId="0" xfId="64" applyFill="1" applyBorder="1" applyAlignment="1">
      <alignment horizontal="left" vertical="center"/>
      <protection/>
    </xf>
    <xf numFmtId="0" fontId="4" fillId="0" borderId="0" xfId="64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105" fillId="0" borderId="0" xfId="0" applyNumberFormat="1" applyFont="1" applyFill="1" applyAlignment="1">
      <alignment vertical="center"/>
    </xf>
    <xf numFmtId="3" fontId="105" fillId="0" borderId="0" xfId="0" applyNumberFormat="1" applyFont="1" applyAlignment="1">
      <alignment vertical="center" wrapText="1"/>
    </xf>
    <xf numFmtId="3" fontId="4" fillId="0" borderId="0" xfId="64" applyNumberFormat="1" applyFont="1" applyAlignment="1">
      <alignment vertical="center"/>
      <protection/>
    </xf>
    <xf numFmtId="0" fontId="12" fillId="0" borderId="17" xfId="65" applyFont="1" applyFill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horizontal="center" vertical="center" wrapText="1"/>
      <protection/>
    </xf>
    <xf numFmtId="0" fontId="3" fillId="0" borderId="17" xfId="65" applyFont="1" applyBorder="1" applyAlignment="1">
      <alignment vertical="center"/>
      <protection/>
    </xf>
    <xf numFmtId="3" fontId="12" fillId="0" borderId="0" xfId="64" applyNumberFormat="1" applyFont="1" applyFill="1" applyBorder="1" applyAlignment="1">
      <alignment vertical="center"/>
      <protection/>
    </xf>
    <xf numFmtId="3" fontId="113" fillId="0" borderId="0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vertical="center"/>
      <protection/>
    </xf>
    <xf numFmtId="0" fontId="114" fillId="0" borderId="0" xfId="0" applyFont="1" applyAlignment="1">
      <alignment wrapText="1"/>
    </xf>
    <xf numFmtId="0" fontId="3" fillId="0" borderId="19" xfId="65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Border="1" applyAlignment="1">
      <alignment vertical="center" readingOrder="2"/>
      <protection/>
    </xf>
    <xf numFmtId="0" fontId="113" fillId="0" borderId="0" xfId="64" applyFont="1" applyAlignment="1">
      <alignment vertical="center"/>
      <protection/>
    </xf>
    <xf numFmtId="0" fontId="112" fillId="0" borderId="0" xfId="0" applyFont="1" applyFill="1" applyBorder="1" applyAlignment="1">
      <alignment vertical="center" wrapText="1"/>
    </xf>
    <xf numFmtId="0" fontId="3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20" xfId="64" applyFont="1" applyFill="1" applyBorder="1" applyAlignment="1">
      <alignment horizontal="center" vertical="center" wrapText="1"/>
      <protection/>
    </xf>
    <xf numFmtId="0" fontId="3" fillId="0" borderId="21" xfId="64" applyFont="1" applyFill="1" applyBorder="1" applyAlignment="1">
      <alignment horizontal="center" vertical="center" wrapText="1"/>
      <protection/>
    </xf>
    <xf numFmtId="0" fontId="7" fillId="0" borderId="0" xfId="65" applyFont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5" fillId="0" borderId="0" xfId="65" applyFont="1" applyFill="1" applyBorder="1" applyAlignment="1">
      <alignment horizontal="center" vertical="center" wrapText="1"/>
      <protection/>
    </xf>
    <xf numFmtId="3" fontId="4" fillId="0" borderId="0" xfId="64" applyNumberFormat="1" applyFill="1" applyAlignment="1">
      <alignment vertical="center"/>
      <protection/>
    </xf>
    <xf numFmtId="0" fontId="15" fillId="0" borderId="0" xfId="65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7" fillId="0" borderId="24" xfId="65" applyFont="1" applyBorder="1" applyAlignment="1">
      <alignment horizontal="right" vertical="center" inden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64" applyFont="1" applyFill="1" applyAlignment="1">
      <alignment vertical="center"/>
      <protection/>
    </xf>
    <xf numFmtId="0" fontId="104" fillId="0" borderId="0" xfId="0" applyFont="1" applyFill="1" applyAlignment="1">
      <alignment vertical="center" wrapText="1"/>
    </xf>
    <xf numFmtId="0" fontId="103" fillId="0" borderId="0" xfId="0" applyFont="1" applyFill="1" applyAlignment="1">
      <alignment vertical="center"/>
    </xf>
    <xf numFmtId="3" fontId="115" fillId="0" borderId="0" xfId="64" applyNumberFormat="1" applyFont="1" applyAlignment="1">
      <alignment vertical="center"/>
      <protection/>
    </xf>
    <xf numFmtId="0" fontId="115" fillId="0" borderId="0" xfId="64" applyFont="1" applyAlignment="1">
      <alignment vertical="center"/>
      <protection/>
    </xf>
    <xf numFmtId="3" fontId="116" fillId="0" borderId="0" xfId="0" applyNumberFormat="1" applyFont="1" applyFill="1" applyAlignment="1">
      <alignment vertical="center"/>
    </xf>
    <xf numFmtId="3" fontId="1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8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/>
      <protection/>
    </xf>
    <xf numFmtId="3" fontId="104" fillId="0" borderId="0" xfId="0" applyNumberFormat="1" applyFont="1" applyFill="1" applyAlignment="1">
      <alignment vertical="center"/>
    </xf>
    <xf numFmtId="0" fontId="3" fillId="0" borderId="0" xfId="64" applyFont="1" applyAlignment="1">
      <alignment horizontal="center" vertical="center"/>
      <protection/>
    </xf>
    <xf numFmtId="3" fontId="109" fillId="0" borderId="0" xfId="65" applyNumberFormat="1" applyFont="1" applyFill="1" applyAlignment="1">
      <alignment vertical="center"/>
      <protection/>
    </xf>
    <xf numFmtId="3" fontId="11" fillId="0" borderId="0" xfId="0" applyNumberFormat="1" applyFont="1" applyFill="1" applyAlignment="1">
      <alignment horizontal="center" vertical="center"/>
    </xf>
    <xf numFmtId="3" fontId="4" fillId="0" borderId="0" xfId="65" applyNumberFormat="1" applyFont="1" applyFill="1" applyAlignment="1">
      <alignment vertical="center"/>
      <protection/>
    </xf>
    <xf numFmtId="3" fontId="3" fillId="0" borderId="0" xfId="65" applyNumberFormat="1" applyFont="1" applyFill="1" applyAlignment="1">
      <alignment horizontal="center" vertical="center"/>
      <protection/>
    </xf>
    <xf numFmtId="0" fontId="106" fillId="0" borderId="0" xfId="64" applyFont="1" applyBorder="1" applyAlignment="1">
      <alignment vertical="center"/>
      <protection/>
    </xf>
    <xf numFmtId="3" fontId="4" fillId="0" borderId="0" xfId="64" applyNumberFormat="1" applyFill="1" applyBorder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3" fontId="115" fillId="0" borderId="0" xfId="64" applyNumberFormat="1" applyFont="1" applyFill="1" applyBorder="1" applyAlignme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 wrapText="1"/>
      <protection/>
    </xf>
    <xf numFmtId="0" fontId="7" fillId="0" borderId="0" xfId="64" applyFont="1" applyFill="1" applyBorder="1" applyAlignment="1">
      <alignment horizontal="right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3" fontId="109" fillId="0" borderId="0" xfId="64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3" fontId="105" fillId="0" borderId="0" xfId="0" applyNumberFormat="1" applyFont="1" applyFill="1" applyAlignment="1">
      <alignment vertical="center" wrapText="1"/>
    </xf>
    <xf numFmtId="3" fontId="10" fillId="0" borderId="0" xfId="64" applyNumberFormat="1" applyFont="1" applyFill="1" applyBorder="1" applyAlignment="1">
      <alignment vertical="center"/>
      <protection/>
    </xf>
    <xf numFmtId="0" fontId="106" fillId="0" borderId="0" xfId="64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04" fillId="0" borderId="0" xfId="0" applyFont="1" applyFill="1" applyBorder="1" applyAlignment="1">
      <alignment horizontal="center" vertical="center"/>
    </xf>
    <xf numFmtId="3" fontId="115" fillId="0" borderId="0" xfId="64" applyNumberFormat="1" applyFont="1" applyFill="1" applyAlignment="1">
      <alignment vertical="center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0" fontId="106" fillId="0" borderId="0" xfId="64" applyFont="1" applyFill="1" applyBorder="1" applyAlignment="1">
      <alignment horizontal="center" vertical="center"/>
      <protection/>
    </xf>
    <xf numFmtId="0" fontId="106" fillId="0" borderId="0" xfId="65" applyFont="1" applyFill="1" applyBorder="1" applyAlignment="1">
      <alignment horizontal="center" vertical="center" wrapText="1"/>
      <protection/>
    </xf>
    <xf numFmtId="3" fontId="3" fillId="0" borderId="0" xfId="64" applyNumberFormat="1" applyFont="1" applyFill="1" applyBorder="1" applyAlignment="1">
      <alignment horizontal="center" vertical="center"/>
      <protection/>
    </xf>
    <xf numFmtId="3" fontId="31" fillId="0" borderId="0" xfId="0" applyNumberFormat="1" applyFont="1" applyFill="1" applyAlignment="1">
      <alignment vertical="center"/>
    </xf>
    <xf numFmtId="0" fontId="112" fillId="0" borderId="0" xfId="0" applyFont="1" applyFill="1" applyBorder="1" applyAlignment="1">
      <alignment vertical="center" wrapText="1" readingOrder="1"/>
    </xf>
    <xf numFmtId="0" fontId="104" fillId="0" borderId="0" xfId="0" applyFont="1" applyFill="1" applyAlignment="1">
      <alignment horizontal="center" vertical="center"/>
    </xf>
    <xf numFmtId="0" fontId="0" fillId="34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36" borderId="25" xfId="0" applyFill="1" applyBorder="1" applyAlignment="1">
      <alignment/>
    </xf>
    <xf numFmtId="0" fontId="0" fillId="37" borderId="25" xfId="0" applyFill="1" applyBorder="1" applyAlignment="1">
      <alignment/>
    </xf>
    <xf numFmtId="0" fontId="0" fillId="0" borderId="25" xfId="0" applyBorder="1" applyAlignment="1">
      <alignment/>
    </xf>
    <xf numFmtId="0" fontId="104" fillId="38" borderId="25" xfId="0" applyFont="1" applyFill="1" applyBorder="1" applyAlignment="1">
      <alignment/>
    </xf>
    <xf numFmtId="0" fontId="30" fillId="34" borderId="25" xfId="0" applyFont="1" applyFill="1" applyBorder="1" applyAlignment="1">
      <alignment/>
    </xf>
    <xf numFmtId="0" fontId="30" fillId="35" borderId="25" xfId="0" applyFont="1" applyFill="1" applyBorder="1" applyAlignment="1">
      <alignment/>
    </xf>
    <xf numFmtId="0" fontId="4" fillId="0" borderId="26" xfId="65" applyFont="1" applyBorder="1" applyAlignment="1">
      <alignment horizontal="center" vertical="center" wrapText="1"/>
      <protection/>
    </xf>
    <xf numFmtId="3" fontId="104" fillId="0" borderId="0" xfId="0" applyNumberFormat="1" applyFont="1" applyAlignment="1">
      <alignment horizontal="center" vertical="center"/>
    </xf>
    <xf numFmtId="3" fontId="106" fillId="0" borderId="0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Fill="1" applyAlignment="1">
      <alignment vertical="center"/>
      <protection/>
    </xf>
    <xf numFmtId="0" fontId="104" fillId="0" borderId="0" xfId="0" applyFont="1" applyFill="1" applyBorder="1" applyAlignment="1">
      <alignment horizontal="center" vertical="center"/>
    </xf>
    <xf numFmtId="0" fontId="119" fillId="0" borderId="0" xfId="0" applyFont="1" applyFill="1" applyAlignment="1">
      <alignment vertical="center"/>
    </xf>
    <xf numFmtId="0" fontId="120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12" fillId="0" borderId="0" xfId="64" applyFont="1" applyAlignment="1">
      <alignment horizontal="center" vertical="center"/>
      <protection/>
    </xf>
    <xf numFmtId="0" fontId="113" fillId="0" borderId="0" xfId="65" applyFont="1" applyBorder="1" applyAlignment="1">
      <alignment horizontal="center" vertical="center"/>
      <protection/>
    </xf>
    <xf numFmtId="0" fontId="12" fillId="0" borderId="0" xfId="64" applyFont="1" applyFill="1" applyAlignment="1">
      <alignment horizontal="center" vertical="center"/>
      <protection/>
    </xf>
    <xf numFmtId="0" fontId="15" fillId="0" borderId="0" xfId="65" applyFont="1" applyBorder="1" applyAlignment="1">
      <alignment horizontal="right" vertical="center" indent="1"/>
      <protection/>
    </xf>
    <xf numFmtId="0" fontId="121" fillId="0" borderId="0" xfId="0" applyFont="1" applyAlignment="1">
      <alignment vertical="center"/>
    </xf>
    <xf numFmtId="0" fontId="7" fillId="0" borderId="21" xfId="65" applyFont="1" applyBorder="1" applyAlignment="1">
      <alignment horizontal="center" vertical="center"/>
      <protection/>
    </xf>
    <xf numFmtId="0" fontId="122" fillId="0" borderId="0" xfId="64" applyFont="1" applyFill="1" applyAlignment="1">
      <alignment vertical="center" wrapText="1"/>
      <protection/>
    </xf>
    <xf numFmtId="0" fontId="104" fillId="0" borderId="0" xfId="0" applyFont="1" applyFill="1" applyAlignment="1">
      <alignment horizontal="center" vertical="center"/>
    </xf>
    <xf numFmtId="3" fontId="10" fillId="0" borderId="26" xfId="65" applyNumberFormat="1" applyFont="1" applyBorder="1" applyAlignment="1">
      <alignment horizontal="right" vertical="center"/>
      <protection/>
    </xf>
    <xf numFmtId="3" fontId="10" fillId="0" borderId="18" xfId="65" applyNumberFormat="1" applyFont="1" applyBorder="1" applyAlignment="1">
      <alignment horizontal="right" vertical="center"/>
      <protection/>
    </xf>
    <xf numFmtId="3" fontId="10" fillId="0" borderId="16" xfId="65" applyNumberFormat="1" applyFont="1" applyBorder="1" applyAlignment="1">
      <alignment horizontal="right" vertical="center"/>
      <protection/>
    </xf>
    <xf numFmtId="0" fontId="123" fillId="0" borderId="0" xfId="65" applyFont="1" applyFill="1" applyBorder="1" applyAlignment="1">
      <alignment horizontal="center" vertical="center"/>
      <protection/>
    </xf>
    <xf numFmtId="0" fontId="115" fillId="0" borderId="0" xfId="64" applyFont="1" applyFill="1" applyAlignment="1">
      <alignment vertical="center"/>
      <protection/>
    </xf>
    <xf numFmtId="0" fontId="104" fillId="0" borderId="0" xfId="0" applyFont="1" applyFill="1" applyBorder="1" applyAlignment="1">
      <alignment vertical="center"/>
    </xf>
    <xf numFmtId="0" fontId="34" fillId="0" borderId="0" xfId="65" applyFont="1" applyFill="1" applyBorder="1" applyAlignment="1">
      <alignment horizontal="center" vertical="center"/>
      <protection/>
    </xf>
    <xf numFmtId="0" fontId="105" fillId="0" borderId="0" xfId="0" applyFont="1" applyFill="1" applyAlignment="1">
      <alignment vertical="center" wrapText="1"/>
    </xf>
    <xf numFmtId="0" fontId="21" fillId="0" borderId="0" xfId="65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3" fontId="3" fillId="0" borderId="0" xfId="65" applyNumberFormat="1" applyFont="1" applyFill="1" applyBorder="1" applyAlignment="1">
      <alignment vertical="center"/>
      <protection/>
    </xf>
    <xf numFmtId="3" fontId="108" fillId="0" borderId="0" xfId="65" applyNumberFormat="1" applyFont="1" applyFill="1" applyBorder="1" applyAlignment="1">
      <alignment horizontal="right"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104" fillId="0" borderId="0" xfId="0" applyFont="1" applyFill="1" applyAlignment="1">
      <alignment/>
    </xf>
    <xf numFmtId="0" fontId="104" fillId="0" borderId="0" xfId="0" applyFont="1" applyFill="1" applyBorder="1" applyAlignment="1">
      <alignment horizontal="center" vertical="center" wrapText="1"/>
    </xf>
    <xf numFmtId="0" fontId="115" fillId="0" borderId="0" xfId="65" applyFont="1" applyFill="1" applyAlignment="1">
      <alignment horizontal="center" vertical="center"/>
      <protection/>
    </xf>
    <xf numFmtId="3" fontId="16" fillId="0" borderId="0" xfId="64" applyNumberFormat="1" applyFont="1" applyFill="1" applyBorder="1" applyAlignment="1">
      <alignment horizontal="center" vertical="center"/>
      <protection/>
    </xf>
    <xf numFmtId="0" fontId="122" fillId="0" borderId="0" xfId="64" applyFont="1" applyFill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113" fillId="0" borderId="0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right" vertical="center" wrapText="1"/>
      <protection/>
    </xf>
    <xf numFmtId="0" fontId="3" fillId="0" borderId="27" xfId="65" applyFont="1" applyBorder="1" applyAlignment="1">
      <alignment horizontal="right" vertical="center" wrapText="1"/>
      <protection/>
    </xf>
    <xf numFmtId="0" fontId="3" fillId="0" borderId="28" xfId="65" applyFont="1" applyBorder="1" applyAlignment="1">
      <alignment horizontal="right" vertical="center" wrapText="1"/>
      <protection/>
    </xf>
    <xf numFmtId="0" fontId="119" fillId="0" borderId="0" xfId="0" applyFont="1" applyFill="1" applyBorder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04" fillId="38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5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9" borderId="0" xfId="0" applyFill="1" applyAlignment="1">
      <alignment vertical="center" wrapText="1"/>
    </xf>
    <xf numFmtId="0" fontId="13" fillId="39" borderId="0" xfId="0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10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14" fillId="0" borderId="0" xfId="58" applyFont="1" applyFill="1" applyBorder="1" applyAlignment="1" applyProtection="1">
      <alignment horizontal="center" vertical="center" wrapText="1" readingOrder="1"/>
      <protection/>
    </xf>
    <xf numFmtId="0" fontId="22" fillId="0" borderId="0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right" vertical="center" wrapText="1" readingOrder="2"/>
    </xf>
    <xf numFmtId="0" fontId="124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right" vertical="center" wrapText="1" indent="1" readingOrder="2"/>
    </xf>
    <xf numFmtId="0" fontId="22" fillId="0" borderId="0" xfId="0" applyFont="1" applyBorder="1" applyAlignment="1">
      <alignment horizontal="left" vertical="center" wrapText="1" indent="1" readingOrder="1"/>
    </xf>
    <xf numFmtId="0" fontId="125" fillId="40" borderId="34" xfId="0" applyFont="1" applyFill="1" applyBorder="1" applyAlignment="1">
      <alignment horizontal="center" vertical="center" wrapText="1" readingOrder="2"/>
    </xf>
    <xf numFmtId="0" fontId="125" fillId="40" borderId="35" xfId="0" applyFont="1" applyFill="1" applyBorder="1" applyAlignment="1">
      <alignment horizontal="center" vertical="center" wrapText="1" readingOrder="2"/>
    </xf>
    <xf numFmtId="0" fontId="126" fillId="40" borderId="36" xfId="0" applyFont="1" applyFill="1" applyBorder="1" applyAlignment="1">
      <alignment horizontal="center" vertical="center" wrapText="1" readingOrder="1"/>
    </xf>
    <xf numFmtId="0" fontId="126" fillId="40" borderId="35" xfId="0" applyFont="1" applyFill="1" applyBorder="1" applyAlignment="1">
      <alignment horizontal="center" vertical="center" wrapText="1" readingOrder="1"/>
    </xf>
    <xf numFmtId="0" fontId="26" fillId="0" borderId="37" xfId="0" applyFont="1" applyFill="1" applyBorder="1" applyAlignment="1">
      <alignment horizontal="right" vertical="center" wrapText="1" indent="1" readingOrder="2"/>
    </xf>
    <xf numFmtId="0" fontId="14" fillId="0" borderId="37" xfId="58" applyFont="1" applyFill="1" applyBorder="1" applyAlignment="1" applyProtection="1">
      <alignment horizontal="center" vertical="center" wrapText="1" readingOrder="1"/>
      <protection/>
    </xf>
    <xf numFmtId="0" fontId="22" fillId="0" borderId="37" xfId="0" applyFont="1" applyFill="1" applyBorder="1" applyAlignment="1">
      <alignment horizontal="left" vertical="center" wrapText="1" indent="1" readingOrder="1"/>
    </xf>
    <xf numFmtId="0" fontId="115" fillId="0" borderId="0" xfId="65" applyFont="1" applyFill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3" fontId="16" fillId="0" borderId="0" xfId="64" applyNumberFormat="1" applyFont="1" applyFill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3" fontId="16" fillId="0" borderId="0" xfId="64" applyNumberFormat="1" applyFont="1" applyBorder="1" applyAlignment="1">
      <alignment horizontal="right" vertical="center"/>
      <protection/>
    </xf>
    <xf numFmtId="0" fontId="12" fillId="0" borderId="0" xfId="64" applyFont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right" vertical="center"/>
      <protection/>
    </xf>
    <xf numFmtId="0" fontId="127" fillId="40" borderId="0" xfId="64" applyFont="1" applyFill="1" applyBorder="1" applyAlignment="1">
      <alignment horizontal="left" vertical="center"/>
      <protection/>
    </xf>
    <xf numFmtId="0" fontId="128" fillId="40" borderId="0" xfId="64" applyFont="1" applyFill="1" applyBorder="1" applyAlignment="1">
      <alignment horizontal="right" vertical="center"/>
      <protection/>
    </xf>
    <xf numFmtId="0" fontId="127" fillId="40" borderId="34" xfId="64" applyFont="1" applyFill="1" applyBorder="1" applyAlignment="1">
      <alignment horizontal="left" vertical="center"/>
      <protection/>
    </xf>
    <xf numFmtId="0" fontId="127" fillId="40" borderId="35" xfId="64" applyFont="1" applyFill="1" applyBorder="1" applyAlignment="1">
      <alignment horizontal="left" vertical="center"/>
      <protection/>
    </xf>
    <xf numFmtId="0" fontId="128" fillId="40" borderId="35" xfId="64" applyFont="1" applyFill="1" applyBorder="1" applyAlignment="1">
      <alignment horizontal="center" vertical="center" readingOrder="1"/>
      <protection/>
    </xf>
    <xf numFmtId="0" fontId="128" fillId="40" borderId="35" xfId="64" applyFont="1" applyFill="1" applyBorder="1" applyAlignment="1">
      <alignment horizontal="center" vertical="center" readingOrder="2"/>
      <protection/>
    </xf>
    <xf numFmtId="0" fontId="128" fillId="40" borderId="35" xfId="64" applyFont="1" applyFill="1" applyBorder="1" applyAlignment="1">
      <alignment horizontal="right" vertical="center"/>
      <protection/>
    </xf>
    <xf numFmtId="0" fontId="128" fillId="40" borderId="36" xfId="64" applyFont="1" applyFill="1" applyBorder="1" applyAlignment="1">
      <alignment horizontal="right" vertical="center"/>
      <protection/>
    </xf>
    <xf numFmtId="0" fontId="127" fillId="40" borderId="34" xfId="64" applyFont="1" applyFill="1" applyBorder="1" applyAlignment="1">
      <alignment horizontal="right" vertical="center"/>
      <protection/>
    </xf>
    <xf numFmtId="0" fontId="127" fillId="40" borderId="35" xfId="64" applyFont="1" applyFill="1" applyBorder="1" applyAlignment="1">
      <alignment horizontal="right" vertical="center"/>
      <protection/>
    </xf>
    <xf numFmtId="0" fontId="128" fillId="40" borderId="35" xfId="64" applyFont="1" applyFill="1" applyBorder="1" applyAlignment="1">
      <alignment horizontal="left" vertical="center"/>
      <protection/>
    </xf>
    <xf numFmtId="0" fontId="128" fillId="40" borderId="36" xfId="64" applyFont="1" applyFill="1" applyBorder="1" applyAlignment="1">
      <alignment horizontal="left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/>
      <protection/>
    </xf>
    <xf numFmtId="3" fontId="12" fillId="0" borderId="37" xfId="64" applyNumberFormat="1" applyFont="1" applyBorder="1" applyAlignment="1">
      <alignment horizontal="right" vertical="center"/>
      <protection/>
    </xf>
    <xf numFmtId="3" fontId="12" fillId="0" borderId="37" xfId="64" applyNumberFormat="1" applyFont="1" applyFill="1" applyBorder="1" applyAlignment="1">
      <alignment horizontal="right" vertical="center"/>
      <protection/>
    </xf>
    <xf numFmtId="0" fontId="15" fillId="0" borderId="37" xfId="64" applyFont="1" applyBorder="1" applyAlignment="1">
      <alignment horizontal="center" vertical="center"/>
      <protection/>
    </xf>
    <xf numFmtId="0" fontId="12" fillId="0" borderId="37" xfId="64" applyFont="1" applyBorder="1" applyAlignment="1">
      <alignment horizontal="center" vertical="center"/>
      <protection/>
    </xf>
    <xf numFmtId="0" fontId="10" fillId="39" borderId="0" xfId="64" applyFont="1" applyFill="1" applyBorder="1" applyAlignment="1">
      <alignment horizontal="right" vertical="center"/>
      <protection/>
    </xf>
    <xf numFmtId="0" fontId="21" fillId="39" borderId="0" xfId="64" applyFont="1" applyFill="1" applyBorder="1" applyAlignment="1">
      <alignment vertical="center"/>
      <protection/>
    </xf>
    <xf numFmtId="0" fontId="4" fillId="39" borderId="0" xfId="64" applyFont="1" applyFill="1" applyAlignment="1">
      <alignment vertical="center"/>
      <protection/>
    </xf>
    <xf numFmtId="0" fontId="10" fillId="39" borderId="0" xfId="64" applyFont="1" applyFill="1" applyBorder="1" applyAlignment="1">
      <alignment horizontal="right" vertical="center" readingOrder="2"/>
      <protection/>
    </xf>
    <xf numFmtId="0" fontId="4" fillId="39" borderId="0" xfId="64" applyFill="1" applyAlignment="1">
      <alignment vertical="center"/>
      <protection/>
    </xf>
    <xf numFmtId="0" fontId="3" fillId="39" borderId="0" xfId="64" applyFont="1" applyFill="1" applyAlignment="1">
      <alignment horizontal="center" vertical="center"/>
      <protection/>
    </xf>
    <xf numFmtId="0" fontId="4" fillId="39" borderId="0" xfId="64" applyFont="1" applyFill="1" applyAlignment="1">
      <alignment horizontal="center" vertical="center"/>
      <protection/>
    </xf>
    <xf numFmtId="0" fontId="12" fillId="39" borderId="0" xfId="64" applyFont="1" applyFill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7" fillId="40" borderId="38" xfId="64" applyFont="1" applyFill="1" applyBorder="1" applyAlignment="1">
      <alignment horizontal="left" vertical="center"/>
      <protection/>
    </xf>
    <xf numFmtId="0" fontId="127" fillId="40" borderId="39" xfId="64" applyFont="1" applyFill="1" applyBorder="1" applyAlignment="1">
      <alignment horizontal="left" vertical="center"/>
      <protection/>
    </xf>
    <xf numFmtId="0" fontId="128" fillId="40" borderId="39" xfId="64" applyFont="1" applyFill="1" applyBorder="1" applyAlignment="1">
      <alignment horizontal="center" vertical="center"/>
      <protection/>
    </xf>
    <xf numFmtId="0" fontId="128" fillId="40" borderId="39" xfId="64" applyFont="1" applyFill="1" applyBorder="1" applyAlignment="1">
      <alignment horizontal="right" vertical="center"/>
      <protection/>
    </xf>
    <xf numFmtId="0" fontId="128" fillId="40" borderId="40" xfId="64" applyFont="1" applyFill="1" applyBorder="1" applyAlignment="1">
      <alignment horizontal="right" vertical="center"/>
      <protection/>
    </xf>
    <xf numFmtId="0" fontId="127" fillId="40" borderId="38" xfId="64" applyFont="1" applyFill="1" applyBorder="1" applyAlignment="1">
      <alignment horizontal="right" vertical="center"/>
      <protection/>
    </xf>
    <xf numFmtId="0" fontId="127" fillId="40" borderId="39" xfId="64" applyFont="1" applyFill="1" applyBorder="1" applyAlignment="1">
      <alignment horizontal="right" vertical="center"/>
      <protection/>
    </xf>
    <xf numFmtId="0" fontId="128" fillId="40" borderId="39" xfId="64" applyFont="1" applyFill="1" applyBorder="1" applyAlignment="1">
      <alignment horizontal="left" vertical="center"/>
      <protection/>
    </xf>
    <xf numFmtId="0" fontId="128" fillId="40" borderId="40" xfId="64" applyFont="1" applyFill="1" applyBorder="1" applyAlignment="1">
      <alignment horizontal="left" vertical="center"/>
      <protection/>
    </xf>
    <xf numFmtId="3" fontId="12" fillId="0" borderId="37" xfId="64" applyNumberFormat="1" applyFont="1" applyBorder="1" applyAlignment="1">
      <alignment vertical="center"/>
      <protection/>
    </xf>
    <xf numFmtId="0" fontId="10" fillId="39" borderId="0" xfId="64" applyFont="1" applyFill="1" applyBorder="1" applyAlignment="1">
      <alignment vertical="center"/>
      <protection/>
    </xf>
    <xf numFmtId="0" fontId="3" fillId="39" borderId="0" xfId="64" applyFont="1" applyFill="1" applyAlignment="1">
      <alignment horizontal="center" vertical="center" wrapText="1"/>
      <protection/>
    </xf>
    <xf numFmtId="3" fontId="129" fillId="0" borderId="0" xfId="64" applyNumberFormat="1" applyFont="1" applyBorder="1" applyAlignment="1">
      <alignment vertical="center"/>
      <protection/>
    </xf>
    <xf numFmtId="3" fontId="129" fillId="0" borderId="0" xfId="64" applyNumberFormat="1" applyFont="1" applyFill="1" applyBorder="1" applyAlignment="1">
      <alignment horizontal="right" vertical="center"/>
      <protection/>
    </xf>
    <xf numFmtId="3" fontId="129" fillId="0" borderId="0" xfId="64" applyNumberFormat="1" applyFont="1" applyFill="1" applyBorder="1" applyAlignment="1">
      <alignment vertical="center"/>
      <protection/>
    </xf>
    <xf numFmtId="3" fontId="129" fillId="0" borderId="37" xfId="64" applyNumberFormat="1" applyFont="1" applyBorder="1" applyAlignment="1">
      <alignment vertical="center"/>
      <protection/>
    </xf>
    <xf numFmtId="3" fontId="129" fillId="0" borderId="37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0" fontId="128" fillId="40" borderId="35" xfId="64" applyFont="1" applyFill="1" applyBorder="1" applyAlignment="1">
      <alignment horizontal="center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12" fillId="0" borderId="37" xfId="64" applyFont="1" applyBorder="1" applyAlignment="1">
      <alignment horizontal="center" vertical="center"/>
      <protection/>
    </xf>
    <xf numFmtId="0" fontId="20" fillId="39" borderId="0" xfId="64" applyFont="1" applyFill="1" applyAlignment="1">
      <alignment vertical="center"/>
      <protection/>
    </xf>
    <xf numFmtId="0" fontId="19" fillId="39" borderId="0" xfId="64" applyFont="1" applyFill="1" applyBorder="1" applyAlignment="1">
      <alignment horizontal="right" vertical="center" readingOrder="2"/>
      <protection/>
    </xf>
    <xf numFmtId="0" fontId="9" fillId="39" borderId="0" xfId="64" applyFont="1" applyFill="1" applyBorder="1" applyAlignment="1">
      <alignment vertical="center"/>
      <protection/>
    </xf>
    <xf numFmtId="0" fontId="21" fillId="39" borderId="0" xfId="64" applyFont="1" applyFill="1" applyBorder="1" applyAlignment="1">
      <alignment horizontal="left" vertical="center"/>
      <protection/>
    </xf>
    <xf numFmtId="0" fontId="18" fillId="39" borderId="0" xfId="64" applyFont="1" applyFill="1" applyBorder="1" applyAlignment="1">
      <alignment horizontal="left" vertical="center"/>
      <protection/>
    </xf>
    <xf numFmtId="3" fontId="16" fillId="0" borderId="37" xfId="64" applyNumberFormat="1" applyFont="1" applyBorder="1" applyAlignment="1">
      <alignment vertical="center"/>
      <protection/>
    </xf>
    <xf numFmtId="0" fontId="104" fillId="0" borderId="0" xfId="0" applyFont="1" applyBorder="1" applyAlignment="1">
      <alignment horizontal="center" vertical="center" wrapText="1"/>
    </xf>
    <xf numFmtId="0" fontId="3" fillId="0" borderId="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left" vertical="center" indent="1"/>
      <protection/>
    </xf>
    <xf numFmtId="0" fontId="12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 wrapText="1"/>
      <protection/>
    </xf>
    <xf numFmtId="0" fontId="127" fillId="40" borderId="34" xfId="65" applyFont="1" applyFill="1" applyBorder="1" applyAlignment="1">
      <alignment horizontal="left" vertical="center"/>
      <protection/>
    </xf>
    <xf numFmtId="0" fontId="127" fillId="40" borderId="35" xfId="65" applyFont="1" applyFill="1" applyBorder="1" applyAlignment="1">
      <alignment horizontal="left" vertical="center"/>
      <protection/>
    </xf>
    <xf numFmtId="0" fontId="127" fillId="40" borderId="35" xfId="65" applyFont="1" applyFill="1" applyBorder="1" applyAlignment="1">
      <alignment horizontal="center" vertical="center"/>
      <protection/>
    </xf>
    <xf numFmtId="0" fontId="128" fillId="40" borderId="35" xfId="65" applyFont="1" applyFill="1" applyBorder="1" applyAlignment="1">
      <alignment horizontal="right" vertical="center"/>
      <protection/>
    </xf>
    <xf numFmtId="0" fontId="128" fillId="40" borderId="36" xfId="65" applyFont="1" applyFill="1" applyBorder="1" applyAlignment="1">
      <alignment horizontal="right" vertical="center"/>
      <protection/>
    </xf>
    <xf numFmtId="0" fontId="128" fillId="40" borderId="35" xfId="65" applyFont="1" applyFill="1" applyBorder="1" applyAlignment="1">
      <alignment horizontal="center" vertical="center" wrapText="1"/>
      <protection/>
    </xf>
    <xf numFmtId="0" fontId="128" fillId="40" borderId="35" xfId="65" applyFont="1" applyFill="1" applyBorder="1" applyAlignment="1">
      <alignment horizontal="center" vertical="center" wrapText="1"/>
      <protection/>
    </xf>
    <xf numFmtId="0" fontId="127" fillId="40" borderId="34" xfId="65" applyFont="1" applyFill="1" applyBorder="1" applyAlignment="1">
      <alignment horizontal="right" vertical="center"/>
      <protection/>
    </xf>
    <xf numFmtId="0" fontId="127" fillId="40" borderId="35" xfId="65" applyFont="1" applyFill="1" applyBorder="1" applyAlignment="1">
      <alignment horizontal="right" vertical="center"/>
      <protection/>
    </xf>
    <xf numFmtId="0" fontId="130" fillId="40" borderId="35" xfId="65" applyFont="1" applyFill="1" applyBorder="1" applyAlignment="1">
      <alignment horizontal="center" vertical="center" wrapText="1"/>
      <protection/>
    </xf>
    <xf numFmtId="0" fontId="128" fillId="40" borderId="35" xfId="65" applyFont="1" applyFill="1" applyBorder="1" applyAlignment="1">
      <alignment horizontal="left" vertical="center"/>
      <protection/>
    </xf>
    <xf numFmtId="0" fontId="128" fillId="40" borderId="36" xfId="65" applyFont="1" applyFill="1" applyBorder="1" applyAlignment="1">
      <alignment horizontal="left" vertical="center"/>
      <protection/>
    </xf>
    <xf numFmtId="0" fontId="128" fillId="40" borderId="41" xfId="65" applyFont="1" applyFill="1" applyBorder="1" applyAlignment="1">
      <alignment horizontal="center" vertical="center" wrapText="1"/>
      <protection/>
    </xf>
    <xf numFmtId="0" fontId="3" fillId="0" borderId="42" xfId="65" applyFont="1" applyBorder="1" applyAlignment="1">
      <alignment horizontal="center" vertical="center"/>
      <protection/>
    </xf>
    <xf numFmtId="0" fontId="7" fillId="0" borderId="42" xfId="65" applyFont="1" applyBorder="1" applyAlignment="1">
      <alignment horizontal="left" vertical="center" indent="1"/>
      <protection/>
    </xf>
    <xf numFmtId="0" fontId="15" fillId="0" borderId="42" xfId="65" applyFont="1" applyBorder="1" applyAlignment="1">
      <alignment horizontal="right" vertical="center" indent="1"/>
      <protection/>
    </xf>
    <xf numFmtId="0" fontId="12" fillId="0" borderId="42" xfId="65" applyFont="1" applyBorder="1" applyAlignment="1">
      <alignment horizontal="center" vertical="center"/>
      <protection/>
    </xf>
    <xf numFmtId="0" fontId="3" fillId="0" borderId="37" xfId="65" applyFont="1" applyBorder="1" applyAlignment="1">
      <alignment horizontal="center" vertical="center"/>
      <protection/>
    </xf>
    <xf numFmtId="0" fontId="7" fillId="0" borderId="37" xfId="65" applyFont="1" applyBorder="1" applyAlignment="1">
      <alignment horizontal="left" vertical="center" indent="1"/>
      <protection/>
    </xf>
    <xf numFmtId="0" fontId="15" fillId="0" borderId="37" xfId="65" applyFont="1" applyBorder="1" applyAlignment="1">
      <alignment horizontal="right" vertical="center" indent="1"/>
      <protection/>
    </xf>
    <xf numFmtId="0" fontId="12" fillId="0" borderId="37" xfId="65" applyFont="1" applyBorder="1" applyAlignment="1">
      <alignment horizontal="center" vertical="center"/>
      <protection/>
    </xf>
    <xf numFmtId="0" fontId="21" fillId="39" borderId="0" xfId="64" applyFont="1" applyFill="1" applyBorder="1" applyAlignment="1">
      <alignment horizontal="center" vertical="center"/>
      <protection/>
    </xf>
    <xf numFmtId="0" fontId="3" fillId="39" borderId="0" xfId="65" applyFont="1" applyFill="1" applyBorder="1" applyAlignment="1">
      <alignment horizontal="center" vertical="center"/>
      <protection/>
    </xf>
    <xf numFmtId="0" fontId="113" fillId="39" borderId="0" xfId="65" applyFont="1" applyFill="1" applyBorder="1" applyAlignment="1">
      <alignment horizontal="center" vertical="center"/>
      <protection/>
    </xf>
    <xf numFmtId="0" fontId="0" fillId="39" borderId="0" xfId="0" applyFill="1" applyAlignment="1">
      <alignment vertical="center"/>
    </xf>
    <xf numFmtId="3" fontId="129" fillId="0" borderId="0" xfId="65" applyNumberFormat="1" applyFont="1" applyFill="1" applyBorder="1" applyAlignment="1">
      <alignment horizontal="right" vertical="center"/>
      <protection/>
    </xf>
    <xf numFmtId="3" fontId="129" fillId="0" borderId="42" xfId="65" applyNumberFormat="1" applyFont="1" applyFill="1" applyBorder="1" applyAlignment="1">
      <alignment horizontal="right" vertical="center"/>
      <protection/>
    </xf>
    <xf numFmtId="3" fontId="129" fillId="0" borderId="37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3" fontId="113" fillId="0" borderId="0" xfId="65" applyNumberFormat="1" applyFont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27" fillId="40" borderId="34" xfId="65" applyFont="1" applyFill="1" applyBorder="1" applyAlignment="1">
      <alignment horizontal="center" vertical="center"/>
      <protection/>
    </xf>
    <xf numFmtId="0" fontId="127" fillId="40" borderId="35" xfId="65" applyFont="1" applyFill="1" applyBorder="1" applyAlignment="1">
      <alignment horizontal="center" vertical="center"/>
      <protection/>
    </xf>
    <xf numFmtId="0" fontId="127" fillId="40" borderId="35" xfId="65" applyFont="1" applyFill="1" applyBorder="1" applyAlignment="1">
      <alignment horizontal="center" vertical="center" wrapText="1"/>
      <protection/>
    </xf>
    <xf numFmtId="0" fontId="127" fillId="40" borderId="35" xfId="64" applyFont="1" applyFill="1" applyBorder="1" applyAlignment="1">
      <alignment horizontal="center" vertical="center"/>
      <protection/>
    </xf>
    <xf numFmtId="0" fontId="128" fillId="40" borderId="35" xfId="65" applyFont="1" applyFill="1" applyBorder="1" applyAlignment="1">
      <alignment horizontal="center" vertical="center"/>
      <protection/>
    </xf>
    <xf numFmtId="0" fontId="128" fillId="40" borderId="36" xfId="65" applyFont="1" applyFill="1" applyBorder="1" applyAlignment="1">
      <alignment horizontal="center" vertical="center"/>
      <protection/>
    </xf>
    <xf numFmtId="0" fontId="128" fillId="40" borderId="35" xfId="64" applyFont="1" applyFill="1" applyBorder="1" applyAlignment="1">
      <alignment horizontal="center" vertical="center" wrapText="1"/>
      <protection/>
    </xf>
    <xf numFmtId="0" fontId="0" fillId="39" borderId="0" xfId="0" applyFill="1" applyAlignment="1">
      <alignment/>
    </xf>
    <xf numFmtId="0" fontId="110" fillId="39" borderId="0" xfId="64" applyFont="1" applyFill="1" applyAlignment="1">
      <alignment horizontal="center" vertical="center"/>
      <protection/>
    </xf>
    <xf numFmtId="3" fontId="129" fillId="0" borderId="0" xfId="65" applyNumberFormat="1" applyFont="1" applyBorder="1" applyAlignment="1">
      <alignment horizontal="right" vertical="center"/>
      <protection/>
    </xf>
    <xf numFmtId="0" fontId="7" fillId="0" borderId="42" xfId="65" applyFont="1" applyBorder="1" applyAlignment="1">
      <alignment horizontal="center" vertical="center"/>
      <protection/>
    </xf>
    <xf numFmtId="0" fontId="15" fillId="0" borderId="42" xfId="65" applyFont="1" applyBorder="1" applyAlignment="1">
      <alignment horizontal="center" vertical="center"/>
      <protection/>
    </xf>
    <xf numFmtId="0" fontId="7" fillId="0" borderId="37" xfId="65" applyFont="1" applyBorder="1" applyAlignment="1">
      <alignment horizontal="center" vertical="center"/>
      <protection/>
    </xf>
    <xf numFmtId="0" fontId="15" fillId="0" borderId="37" xfId="65" applyFont="1" applyBorder="1" applyAlignment="1">
      <alignment horizontal="center" vertical="center"/>
      <protection/>
    </xf>
    <xf numFmtId="0" fontId="9" fillId="39" borderId="0" xfId="0" applyFont="1" applyFill="1" applyBorder="1" applyAlignment="1">
      <alignment horizontal="right" vertical="center" readingOrder="2"/>
    </xf>
    <xf numFmtId="0" fontId="21" fillId="39" borderId="0" xfId="65" applyFont="1" applyFill="1" applyBorder="1" applyAlignment="1">
      <alignment horizontal="left" vertical="center"/>
      <protection/>
    </xf>
    <xf numFmtId="0" fontId="10" fillId="39" borderId="0" xfId="65" applyFont="1" applyFill="1" applyBorder="1" applyAlignment="1">
      <alignment horizontal="right" vertical="center" readingOrder="2"/>
      <protection/>
    </xf>
    <xf numFmtId="0" fontId="4" fillId="39" borderId="0" xfId="65" applyFont="1" applyFill="1" applyAlignment="1">
      <alignment vertical="center"/>
      <protection/>
    </xf>
    <xf numFmtId="3" fontId="9" fillId="39" borderId="0" xfId="65" applyNumberFormat="1" applyFont="1" applyFill="1" applyBorder="1" applyAlignment="1">
      <alignment vertical="center"/>
      <protection/>
    </xf>
    <xf numFmtId="0" fontId="9" fillId="39" borderId="0" xfId="65" applyFont="1" applyFill="1" applyBorder="1" applyAlignment="1">
      <alignment vertical="center"/>
      <protection/>
    </xf>
    <xf numFmtId="0" fontId="21" fillId="39" borderId="0" xfId="65" applyFont="1" applyFill="1" applyBorder="1" applyAlignment="1">
      <alignment vertical="center"/>
      <protection/>
    </xf>
    <xf numFmtId="3" fontId="129" fillId="0" borderId="42" xfId="65" applyNumberFormat="1" applyFont="1" applyBorder="1" applyAlignment="1">
      <alignment horizontal="right" vertical="center"/>
      <protection/>
    </xf>
    <xf numFmtId="3" fontId="129" fillId="0" borderId="37" xfId="65" applyNumberFormat="1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3" fontId="16" fillId="0" borderId="0" xfId="65" applyNumberFormat="1" applyFont="1" applyBorder="1" applyAlignment="1">
      <alignment horizontal="right" vertical="center"/>
      <protection/>
    </xf>
    <xf numFmtId="3" fontId="12" fillId="0" borderId="0" xfId="65" applyNumberFormat="1" applyFont="1" applyFill="1" applyBorder="1" applyAlignment="1">
      <alignment horizontal="right" vertical="center"/>
      <protection/>
    </xf>
    <xf numFmtId="0" fontId="15" fillId="0" borderId="0" xfId="65" applyFont="1" applyBorder="1" applyAlignment="1">
      <alignment horizontal="center" vertical="center"/>
      <protection/>
    </xf>
    <xf numFmtId="3" fontId="12" fillId="0" borderId="0" xfId="65" applyNumberFormat="1" applyFont="1" applyBorder="1" applyAlignment="1">
      <alignment horizontal="right" vertical="center"/>
      <protection/>
    </xf>
    <xf numFmtId="3" fontId="16" fillId="0" borderId="0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10" fillId="0" borderId="0" xfId="65" applyFont="1" applyFill="1" applyBorder="1" applyAlignment="1">
      <alignment horizontal="center" vertical="center"/>
      <protection/>
    </xf>
    <xf numFmtId="0" fontId="127" fillId="40" borderId="34" xfId="65" applyFont="1" applyFill="1" applyBorder="1" applyAlignment="1">
      <alignment horizontal="center" vertical="center"/>
      <protection/>
    </xf>
    <xf numFmtId="0" fontId="127" fillId="40" borderId="35" xfId="65" applyFont="1" applyFill="1" applyBorder="1" applyAlignment="1">
      <alignment horizontal="center" vertical="center"/>
      <protection/>
    </xf>
    <xf numFmtId="0" fontId="127" fillId="40" borderId="35" xfId="65" applyFont="1" applyFill="1" applyBorder="1" applyAlignment="1">
      <alignment horizontal="center" vertical="center" wrapText="1"/>
      <protection/>
    </xf>
    <xf numFmtId="0" fontId="128" fillId="40" borderId="43" xfId="65" applyFont="1" applyFill="1" applyBorder="1" applyAlignment="1">
      <alignment horizontal="center" vertical="center" wrapText="1"/>
      <protection/>
    </xf>
    <xf numFmtId="0" fontId="131" fillId="40" borderId="43" xfId="65" applyFont="1" applyFill="1" applyBorder="1" applyAlignment="1">
      <alignment horizontal="center" vertical="center" wrapText="1"/>
      <protection/>
    </xf>
    <xf numFmtId="0" fontId="3" fillId="0" borderId="42" xfId="65" applyFont="1" applyFill="1" applyBorder="1" applyAlignment="1">
      <alignment horizontal="center" vertical="center"/>
      <protection/>
    </xf>
    <xf numFmtId="0" fontId="7" fillId="0" borderId="42" xfId="65" applyFont="1" applyBorder="1" applyAlignment="1">
      <alignment horizontal="center" vertical="center"/>
      <protection/>
    </xf>
    <xf numFmtId="3" fontId="16" fillId="0" borderId="42" xfId="65" applyNumberFormat="1" applyFont="1" applyFill="1" applyBorder="1" applyAlignment="1">
      <alignment horizontal="right" vertical="center"/>
      <protection/>
    </xf>
    <xf numFmtId="3" fontId="12" fillId="0" borderId="42" xfId="65" applyNumberFormat="1" applyFont="1" applyFill="1" applyBorder="1" applyAlignment="1">
      <alignment horizontal="right" vertical="center"/>
      <protection/>
    </xf>
    <xf numFmtId="0" fontId="110" fillId="0" borderId="42" xfId="65" applyFont="1" applyFill="1" applyBorder="1" applyAlignment="1">
      <alignment horizontal="center" vertical="center"/>
      <protection/>
    </xf>
    <xf numFmtId="0" fontId="3" fillId="0" borderId="37" xfId="65" applyFont="1" applyFill="1" applyBorder="1" applyAlignment="1">
      <alignment horizontal="center" vertical="center"/>
      <protection/>
    </xf>
    <xf numFmtId="0" fontId="7" fillId="0" borderId="37" xfId="65" applyFont="1" applyBorder="1" applyAlignment="1">
      <alignment horizontal="center" vertical="center"/>
      <protection/>
    </xf>
    <xf numFmtId="3" fontId="12" fillId="0" borderId="37" xfId="65" applyNumberFormat="1" applyFont="1" applyFill="1" applyBorder="1" applyAlignment="1">
      <alignment horizontal="right" vertical="center"/>
      <protection/>
    </xf>
    <xf numFmtId="0" fontId="110" fillId="0" borderId="37" xfId="65" applyFont="1" applyFill="1" applyBorder="1" applyAlignment="1">
      <alignment horizontal="center" vertical="center"/>
      <protection/>
    </xf>
    <xf numFmtId="0" fontId="10" fillId="39" borderId="0" xfId="65" applyFont="1" applyFill="1" applyBorder="1" applyAlignment="1">
      <alignment horizontal="right" vertical="center" readingOrder="2"/>
      <protection/>
    </xf>
    <xf numFmtId="0" fontId="3" fillId="39" borderId="0" xfId="65" applyFont="1" applyFill="1" applyAlignment="1">
      <alignment horizontal="center" vertical="center"/>
      <protection/>
    </xf>
    <xf numFmtId="0" fontId="12" fillId="39" borderId="0" xfId="65" applyFont="1" applyFill="1" applyAlignment="1">
      <alignment horizontal="center" vertical="center"/>
      <protection/>
    </xf>
    <xf numFmtId="0" fontId="4" fillId="39" borderId="0" xfId="65" applyFill="1" applyAlignment="1">
      <alignment horizontal="center" vertical="center"/>
      <protection/>
    </xf>
    <xf numFmtId="0" fontId="4" fillId="39" borderId="0" xfId="65" applyFill="1" applyAlignment="1">
      <alignment vertical="center"/>
      <protection/>
    </xf>
    <xf numFmtId="0" fontId="12" fillId="0" borderId="0" xfId="65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 indent="1"/>
      <protection/>
    </xf>
    <xf numFmtId="0" fontId="12" fillId="0" borderId="0" xfId="65" applyFont="1" applyBorder="1" applyAlignment="1">
      <alignment horizontal="left" vertical="center" indent="1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 indent="1"/>
      <protection/>
    </xf>
    <xf numFmtId="0" fontId="3" fillId="0" borderId="0" xfId="65" applyFont="1" applyFill="1" applyBorder="1" applyAlignment="1">
      <alignment horizontal="right" vertical="center" indent="1"/>
      <protection/>
    </xf>
    <xf numFmtId="0" fontId="12" fillId="0" borderId="0" xfId="65" applyFont="1" applyFill="1" applyBorder="1" applyAlignment="1">
      <alignment horizontal="left" vertical="center" indent="1"/>
      <protection/>
    </xf>
    <xf numFmtId="0" fontId="12" fillId="0" borderId="0" xfId="65" applyFont="1" applyFill="1" applyBorder="1" applyAlignment="1">
      <alignment horizontal="right" vertical="center"/>
      <protection/>
    </xf>
    <xf numFmtId="0" fontId="127" fillId="40" borderId="34" xfId="65" applyFont="1" applyFill="1" applyBorder="1" applyAlignment="1">
      <alignment horizontal="left" vertical="center"/>
      <protection/>
    </xf>
    <xf numFmtId="0" fontId="127" fillId="40" borderId="35" xfId="65" applyFont="1" applyFill="1" applyBorder="1" applyAlignment="1">
      <alignment horizontal="center" vertical="center" wrapText="1"/>
      <protection/>
    </xf>
    <xf numFmtId="0" fontId="132" fillId="40" borderId="35" xfId="65" applyFont="1" applyFill="1" applyBorder="1" applyAlignment="1">
      <alignment horizontal="center" vertical="center"/>
      <protection/>
    </xf>
    <xf numFmtId="0" fontId="128" fillId="40" borderId="36" xfId="65" applyFont="1" applyFill="1" applyBorder="1" applyAlignment="1">
      <alignment horizontal="right" vertical="center"/>
      <protection/>
    </xf>
    <xf numFmtId="0" fontId="127" fillId="40" borderId="34" xfId="65" applyFont="1" applyFill="1" applyBorder="1" applyAlignment="1">
      <alignment horizontal="right" vertical="center" indent="1"/>
      <protection/>
    </xf>
    <xf numFmtId="0" fontId="128" fillId="40" borderId="36" xfId="65" applyFont="1" applyFill="1" applyBorder="1" applyAlignment="1">
      <alignment horizontal="left" vertical="center" indent="1"/>
      <protection/>
    </xf>
    <xf numFmtId="0" fontId="3" fillId="0" borderId="44" xfId="65" applyFont="1" applyBorder="1" applyAlignment="1">
      <alignment horizontal="center" vertical="center"/>
      <protection/>
    </xf>
    <xf numFmtId="0" fontId="12" fillId="0" borderId="44" xfId="65" applyFont="1" applyBorder="1" applyAlignment="1">
      <alignment horizontal="center" vertical="center"/>
      <protection/>
    </xf>
    <xf numFmtId="0" fontId="10" fillId="39" borderId="0" xfId="65" applyFont="1" applyFill="1" applyBorder="1" applyAlignment="1">
      <alignment horizontal="right" vertical="center"/>
      <protection/>
    </xf>
    <xf numFmtId="0" fontId="10" fillId="39" borderId="0" xfId="65" applyFont="1" applyFill="1" applyBorder="1" applyAlignment="1">
      <alignment horizontal="right" vertical="center"/>
      <protection/>
    </xf>
    <xf numFmtId="0" fontId="21" fillId="39" borderId="0" xfId="65" applyFont="1" applyFill="1" applyBorder="1" applyAlignment="1">
      <alignment horizontal="left" vertical="center"/>
      <protection/>
    </xf>
    <xf numFmtId="0" fontId="133" fillId="39" borderId="0" xfId="65" applyFont="1" applyFill="1" applyAlignment="1">
      <alignment horizontal="center" vertical="center"/>
      <protection/>
    </xf>
    <xf numFmtId="0" fontId="110" fillId="39" borderId="0" xfId="65" applyFont="1" applyFill="1" applyAlignment="1">
      <alignment horizontal="center" vertical="center"/>
      <protection/>
    </xf>
    <xf numFmtId="0" fontId="129" fillId="0" borderId="0" xfId="65" applyFont="1" applyFill="1" applyBorder="1" applyAlignment="1">
      <alignment horizontal="right" vertical="center"/>
      <protection/>
    </xf>
    <xf numFmtId="0" fontId="129" fillId="0" borderId="44" xfId="65" applyFont="1" applyFill="1" applyBorder="1" applyAlignment="1">
      <alignment horizontal="right" vertical="center"/>
      <protection/>
    </xf>
    <xf numFmtId="3" fontId="129" fillId="0" borderId="44" xfId="65" applyNumberFormat="1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 wrapText="1" indent="1"/>
      <protection/>
    </xf>
    <xf numFmtId="0" fontId="12" fillId="0" borderId="0" xfId="64" applyFont="1" applyBorder="1" applyAlignment="1">
      <alignment horizontal="left" vertical="center" indent="1"/>
      <protection/>
    </xf>
    <xf numFmtId="0" fontId="3" fillId="0" borderId="0" xfId="64" applyFont="1" applyFill="1" applyBorder="1" applyAlignment="1">
      <alignment horizontal="right" vertical="center" wrapText="1" indent="1"/>
      <protection/>
    </xf>
    <xf numFmtId="0" fontId="12" fillId="0" borderId="0" xfId="64" applyFont="1" applyFill="1" applyBorder="1" applyAlignment="1">
      <alignment horizontal="left" vertical="center" wrapText="1" indent="1"/>
      <protection/>
    </xf>
    <xf numFmtId="0" fontId="127" fillId="40" borderId="34" xfId="64" applyFont="1" applyFill="1" applyBorder="1" applyAlignment="1">
      <alignment horizontal="center" vertical="center"/>
      <protection/>
    </xf>
    <xf numFmtId="0" fontId="127" fillId="40" borderId="35" xfId="64" applyFont="1" applyFill="1" applyBorder="1" applyAlignment="1">
      <alignment horizontal="center" vertical="center"/>
      <protection/>
    </xf>
    <xf numFmtId="0" fontId="127" fillId="40" borderId="35" xfId="64" applyFont="1" applyFill="1" applyBorder="1" applyAlignment="1">
      <alignment horizontal="center" vertical="center" wrapText="1"/>
      <protection/>
    </xf>
    <xf numFmtId="0" fontId="128" fillId="40" borderId="36" xfId="64" applyFont="1" applyFill="1" applyBorder="1" applyAlignment="1">
      <alignment horizontal="center" vertical="center"/>
      <protection/>
    </xf>
    <xf numFmtId="0" fontId="128" fillId="40" borderId="35" xfId="64" applyFont="1" applyFill="1" applyBorder="1" applyAlignment="1">
      <alignment horizontal="center" vertical="center"/>
      <protection/>
    </xf>
    <xf numFmtId="0" fontId="4" fillId="39" borderId="0" xfId="64" applyFill="1" applyAlignment="1">
      <alignment horizontal="left" vertical="center"/>
      <protection/>
    </xf>
    <xf numFmtId="0" fontId="4" fillId="39" borderId="0" xfId="64" applyFill="1" applyAlignment="1">
      <alignment horizontal="right" vertical="center"/>
      <protection/>
    </xf>
    <xf numFmtId="0" fontId="133" fillId="39" borderId="0" xfId="64" applyFont="1" applyFill="1" applyAlignment="1">
      <alignment horizontal="center" vertical="center"/>
      <protection/>
    </xf>
    <xf numFmtId="0" fontId="3" fillId="0" borderId="37" xfId="64" applyFont="1" applyFill="1" applyBorder="1" applyAlignment="1">
      <alignment horizontal="right" vertical="center" wrapText="1" indent="1"/>
      <protection/>
    </xf>
    <xf numFmtId="0" fontId="12" fillId="0" borderId="37" xfId="65" applyFont="1" applyFill="1" applyBorder="1" applyAlignment="1">
      <alignment horizontal="right" vertical="center"/>
      <protection/>
    </xf>
    <xf numFmtId="0" fontId="12" fillId="0" borderId="37" xfId="64" applyFont="1" applyFill="1" applyBorder="1" applyAlignment="1">
      <alignment horizontal="left" vertical="center" wrapText="1" indent="1"/>
      <protection/>
    </xf>
    <xf numFmtId="0" fontId="12" fillId="0" borderId="0" xfId="64" applyFont="1" applyBorder="1" applyAlignment="1">
      <alignment horizontal="left" vertical="center" indent="1"/>
      <protection/>
    </xf>
    <xf numFmtId="0" fontId="3" fillId="0" borderId="0" xfId="64" applyFont="1" applyBorder="1" applyAlignment="1">
      <alignment horizontal="right" vertical="center" indent="1"/>
      <protection/>
    </xf>
    <xf numFmtId="0" fontId="128" fillId="40" borderId="0" xfId="64" applyFont="1" applyFill="1" applyBorder="1" applyAlignment="1">
      <alignment horizontal="left" vertical="center"/>
      <protection/>
    </xf>
    <xf numFmtId="0" fontId="127" fillId="40" borderId="34" xfId="64" applyFont="1" applyFill="1" applyBorder="1" applyAlignment="1">
      <alignment horizontal="left" vertical="center"/>
      <protection/>
    </xf>
    <xf numFmtId="0" fontId="127" fillId="40" borderId="34" xfId="64" applyFont="1" applyFill="1" applyBorder="1" applyAlignment="1">
      <alignment horizontal="right" vertical="center"/>
      <protection/>
    </xf>
    <xf numFmtId="0" fontId="128" fillId="40" borderId="36" xfId="64" applyFont="1" applyFill="1" applyBorder="1" applyAlignment="1">
      <alignment horizontal="left" vertical="center"/>
      <protection/>
    </xf>
    <xf numFmtId="0" fontId="3" fillId="0" borderId="44" xfId="64" applyFont="1" applyBorder="1" applyAlignment="1">
      <alignment horizontal="center" vertical="center"/>
      <protection/>
    </xf>
    <xf numFmtId="3" fontId="12" fillId="0" borderId="44" xfId="64" applyNumberFormat="1" applyFont="1" applyBorder="1" applyAlignment="1">
      <alignment vertical="center"/>
      <protection/>
    </xf>
    <xf numFmtId="3" fontId="12" fillId="0" borderId="44" xfId="64" applyNumberFormat="1" applyFont="1" applyFill="1" applyBorder="1" applyAlignment="1">
      <alignment vertical="center"/>
      <protection/>
    </xf>
    <xf numFmtId="0" fontId="12" fillId="0" borderId="44" xfId="64" applyFont="1" applyBorder="1" applyAlignment="1">
      <alignment horizontal="center" vertical="center"/>
      <protection/>
    </xf>
    <xf numFmtId="0" fontId="3" fillId="0" borderId="37" xfId="64" applyFont="1" applyBorder="1" applyAlignment="1">
      <alignment horizontal="right" vertical="center" wrapText="1" indent="1"/>
      <protection/>
    </xf>
    <xf numFmtId="0" fontId="12" fillId="0" borderId="37" xfId="64" applyFont="1" applyBorder="1" applyAlignment="1">
      <alignment horizontal="left" vertical="center" wrapText="1" indent="1"/>
      <protection/>
    </xf>
    <xf numFmtId="0" fontId="21" fillId="39" borderId="0" xfId="64" applyFont="1" applyFill="1" applyBorder="1" applyAlignment="1">
      <alignment vertical="center" readingOrder="1"/>
      <protection/>
    </xf>
    <xf numFmtId="0" fontId="21" fillId="39" borderId="0" xfId="64" applyFont="1" applyFill="1" applyBorder="1" applyAlignment="1">
      <alignment horizontal="left" vertical="center" readingOrder="1"/>
      <protection/>
    </xf>
    <xf numFmtId="0" fontId="21" fillId="39" borderId="0" xfId="64" applyFont="1" applyFill="1" applyBorder="1" applyAlignment="1">
      <alignment horizontal="left" vertical="center"/>
      <protection/>
    </xf>
    <xf numFmtId="0" fontId="3" fillId="0" borderId="0" xfId="64" applyFont="1" applyBorder="1" applyAlignment="1">
      <alignment horizontal="right" vertical="center" indent="1"/>
      <protection/>
    </xf>
    <xf numFmtId="0" fontId="12" fillId="0" borderId="0" xfId="64" applyFont="1" applyFill="1" applyBorder="1" applyAlignment="1">
      <alignment horizontal="left" vertical="center" indent="1"/>
      <protection/>
    </xf>
    <xf numFmtId="0" fontId="3" fillId="0" borderId="44" xfId="64" applyFont="1" applyBorder="1" applyAlignment="1">
      <alignment horizontal="center" vertical="center"/>
      <protection/>
    </xf>
    <xf numFmtId="0" fontId="12" fillId="0" borderId="44" xfId="64" applyFont="1" applyBorder="1" applyAlignment="1">
      <alignment horizontal="right" vertical="center"/>
      <protection/>
    </xf>
    <xf numFmtId="0" fontId="12" fillId="0" borderId="44" xfId="64" applyFont="1" applyFill="1" applyBorder="1" applyAlignment="1">
      <alignment horizontal="right" vertical="center"/>
      <protection/>
    </xf>
    <xf numFmtId="0" fontId="119" fillId="0" borderId="0" xfId="0" applyFont="1" applyFill="1" applyBorder="1" applyAlignment="1">
      <alignment vertical="center"/>
    </xf>
    <xf numFmtId="0" fontId="3" fillId="0" borderId="0" xfId="65" applyFont="1" applyBorder="1" applyAlignment="1">
      <alignment horizontal="right" vertical="center" wrapText="1" indent="1"/>
      <protection/>
    </xf>
    <xf numFmtId="0" fontId="127" fillId="40" borderId="35" xfId="65" applyFont="1" applyFill="1" applyBorder="1" applyAlignment="1">
      <alignment horizontal="center" vertical="center" wrapText="1"/>
      <protection/>
    </xf>
    <xf numFmtId="0" fontId="134" fillId="40" borderId="35" xfId="65" applyFont="1" applyFill="1" applyBorder="1" applyAlignment="1">
      <alignment horizontal="center" vertical="center" wrapText="1"/>
      <protection/>
    </xf>
    <xf numFmtId="0" fontId="127" fillId="40" borderId="34" xfId="65" applyFont="1" applyFill="1" applyBorder="1" applyAlignment="1">
      <alignment horizontal="left" vertical="center"/>
      <protection/>
    </xf>
    <xf numFmtId="0" fontId="127" fillId="40" borderId="34" xfId="65" applyFont="1" applyFill="1" applyBorder="1" applyAlignment="1">
      <alignment vertical="center"/>
      <protection/>
    </xf>
    <xf numFmtId="0" fontId="128" fillId="40" borderId="36" xfId="65" applyFont="1" applyFill="1" applyBorder="1" applyAlignment="1">
      <alignment vertical="center"/>
      <protection/>
    </xf>
    <xf numFmtId="0" fontId="135" fillId="40" borderId="41" xfId="65" applyFont="1" applyFill="1" applyBorder="1" applyAlignment="1">
      <alignment horizontal="center" vertical="center" wrapText="1"/>
      <protection/>
    </xf>
    <xf numFmtId="3" fontId="113" fillId="0" borderId="44" xfId="65" applyNumberFormat="1" applyFont="1" applyFill="1" applyBorder="1" applyAlignment="1">
      <alignment horizontal="right" vertical="center"/>
      <protection/>
    </xf>
    <xf numFmtId="0" fontId="127" fillId="40" borderId="0" xfId="64" applyFont="1" applyFill="1" applyBorder="1" applyAlignment="1">
      <alignment horizontal="right" vertical="center"/>
      <protection/>
    </xf>
    <xf numFmtId="0" fontId="3" fillId="0" borderId="37" xfId="65" applyFont="1" applyBorder="1" applyAlignment="1">
      <alignment horizontal="center" vertical="center"/>
      <protection/>
    </xf>
    <xf numFmtId="3" fontId="113" fillId="0" borderId="37" xfId="65" applyNumberFormat="1" applyFont="1" applyBorder="1" applyAlignment="1">
      <alignment horizontal="right" vertical="center"/>
      <protection/>
    </xf>
    <xf numFmtId="0" fontId="12" fillId="0" borderId="37" xfId="65" applyFont="1" applyBorder="1" applyAlignment="1">
      <alignment horizontal="center" vertical="center"/>
      <protection/>
    </xf>
    <xf numFmtId="0" fontId="3" fillId="0" borderId="45" xfId="65" applyFont="1" applyBorder="1" applyAlignment="1">
      <alignment horizontal="right" vertical="center" indent="1"/>
      <protection/>
    </xf>
    <xf numFmtId="3" fontId="108" fillId="0" borderId="45" xfId="65" applyNumberFormat="1" applyFont="1" applyBorder="1" applyAlignment="1">
      <alignment horizontal="right" vertical="center"/>
      <protection/>
    </xf>
    <xf numFmtId="3" fontId="113" fillId="0" borderId="45" xfId="65" applyNumberFormat="1" applyFont="1" applyBorder="1" applyAlignment="1">
      <alignment horizontal="right" vertical="center"/>
      <protection/>
    </xf>
    <xf numFmtId="0" fontId="12" fillId="0" borderId="45" xfId="65" applyFont="1" applyBorder="1" applyAlignment="1">
      <alignment horizontal="left" vertical="center" indent="1"/>
      <protection/>
    </xf>
    <xf numFmtId="0" fontId="0" fillId="39" borderId="0" xfId="0" applyFill="1" applyAlignment="1">
      <alignment horizontal="center" vertical="center"/>
    </xf>
    <xf numFmtId="0" fontId="28" fillId="39" borderId="0" xfId="65" applyFont="1" applyFill="1" applyBorder="1" applyAlignment="1">
      <alignment horizontal="right" vertical="center" readingOrder="2"/>
      <protection/>
    </xf>
    <xf numFmtId="0" fontId="18" fillId="39" borderId="0" xfId="65" applyFont="1" applyFill="1" applyBorder="1" applyAlignment="1">
      <alignment horizontal="left" vertical="center"/>
      <protection/>
    </xf>
    <xf numFmtId="0" fontId="136" fillId="39" borderId="0" xfId="65" applyFont="1" applyFill="1" applyAlignment="1">
      <alignment horizontal="center" vertical="center"/>
      <protection/>
    </xf>
    <xf numFmtId="0" fontId="113" fillId="39" borderId="0" xfId="65" applyFont="1" applyFill="1" applyAlignment="1">
      <alignment horizontal="center" vertical="center"/>
      <protection/>
    </xf>
    <xf numFmtId="0" fontId="113" fillId="0" borderId="0" xfId="65" applyFont="1" applyFill="1" applyBorder="1" applyAlignment="1">
      <alignment horizontal="center" vertical="center"/>
      <protection/>
    </xf>
    <xf numFmtId="0" fontId="136" fillId="0" borderId="0" xfId="65" applyFont="1" applyBorder="1" applyAlignment="1">
      <alignment horizontal="center" vertical="center"/>
      <protection/>
    </xf>
    <xf numFmtId="0" fontId="137" fillId="0" borderId="0" xfId="65" applyFont="1" applyBorder="1" applyAlignment="1">
      <alignment horizontal="center" vertical="center"/>
      <protection/>
    </xf>
    <xf numFmtId="0" fontId="120" fillId="0" borderId="0" xfId="65" applyFont="1" applyBorder="1" applyAlignment="1">
      <alignment horizontal="center" vertical="center" wrapText="1"/>
      <protection/>
    </xf>
    <xf numFmtId="0" fontId="137" fillId="0" borderId="0" xfId="65" applyFont="1" applyBorder="1" applyAlignment="1">
      <alignment horizontal="center" vertical="center" wrapText="1"/>
      <protection/>
    </xf>
    <xf numFmtId="0" fontId="136" fillId="0" borderId="0" xfId="65" applyFont="1" applyFill="1" applyBorder="1" applyAlignment="1">
      <alignment horizontal="center" vertical="center"/>
      <protection/>
    </xf>
    <xf numFmtId="3" fontId="137" fillId="0" borderId="0" xfId="65" applyNumberFormat="1" applyFont="1" applyBorder="1" applyAlignment="1">
      <alignment horizontal="center" vertical="center"/>
      <protection/>
    </xf>
    <xf numFmtId="0" fontId="138" fillId="40" borderId="34" xfId="65" applyFont="1" applyFill="1" applyBorder="1" applyAlignment="1">
      <alignment horizontal="left" vertical="center"/>
      <protection/>
    </xf>
    <xf numFmtId="0" fontId="138" fillId="40" borderId="35" xfId="65" applyFont="1" applyFill="1" applyBorder="1" applyAlignment="1">
      <alignment horizontal="left" vertical="center"/>
      <protection/>
    </xf>
    <xf numFmtId="0" fontId="134" fillId="40" borderId="35" xfId="65" applyFont="1" applyFill="1" applyBorder="1" applyAlignment="1">
      <alignment horizontal="center" vertical="center"/>
      <protection/>
    </xf>
    <xf numFmtId="0" fontId="134" fillId="40" borderId="35" xfId="65" applyFont="1" applyFill="1" applyBorder="1" applyAlignment="1">
      <alignment horizontal="right" vertical="center"/>
      <protection/>
    </xf>
    <xf numFmtId="0" fontId="134" fillId="40" borderId="36" xfId="65" applyFont="1" applyFill="1" applyBorder="1" applyAlignment="1">
      <alignment horizontal="right" vertical="center"/>
      <protection/>
    </xf>
    <xf numFmtId="0" fontId="138" fillId="40" borderId="34" xfId="65" applyFont="1" applyFill="1" applyBorder="1" applyAlignment="1">
      <alignment horizontal="right" vertical="center"/>
      <protection/>
    </xf>
    <xf numFmtId="0" fontId="138" fillId="40" borderId="35" xfId="65" applyFont="1" applyFill="1" applyBorder="1" applyAlignment="1">
      <alignment horizontal="right" vertical="center"/>
      <protection/>
    </xf>
    <xf numFmtId="0" fontId="139" fillId="40" borderId="35" xfId="65" applyFont="1" applyFill="1" applyBorder="1" applyAlignment="1">
      <alignment horizontal="center" vertical="center" wrapText="1"/>
      <protection/>
    </xf>
    <xf numFmtId="0" fontId="134" fillId="40" borderId="35" xfId="65" applyFont="1" applyFill="1" applyBorder="1" applyAlignment="1">
      <alignment horizontal="center" vertical="center" wrapText="1"/>
      <protection/>
    </xf>
    <xf numFmtId="0" fontId="134" fillId="40" borderId="35" xfId="65" applyFont="1" applyFill="1" applyBorder="1" applyAlignment="1">
      <alignment horizontal="left" vertical="center"/>
      <protection/>
    </xf>
    <xf numFmtId="0" fontId="134" fillId="40" borderId="36" xfId="65" applyFont="1" applyFill="1" applyBorder="1" applyAlignment="1">
      <alignment horizontal="left" vertical="center"/>
      <protection/>
    </xf>
    <xf numFmtId="0" fontId="132" fillId="40" borderId="46" xfId="65" applyFont="1" applyFill="1" applyBorder="1" applyAlignment="1">
      <alignment horizontal="center" vertical="center" wrapText="1"/>
      <protection/>
    </xf>
    <xf numFmtId="0" fontId="132" fillId="40" borderId="46" xfId="65" applyFont="1" applyFill="1" applyBorder="1" applyAlignment="1">
      <alignment horizontal="center" vertical="center" wrapText="1"/>
      <protection/>
    </xf>
    <xf numFmtId="0" fontId="136" fillId="0" borderId="42" xfId="65" applyFont="1" applyBorder="1" applyAlignment="1">
      <alignment horizontal="center" vertical="center"/>
      <protection/>
    </xf>
    <xf numFmtId="0" fontId="120" fillId="0" borderId="42" xfId="65" applyFont="1" applyBorder="1" applyAlignment="1">
      <alignment horizontal="center" vertical="center"/>
      <protection/>
    </xf>
    <xf numFmtId="3" fontId="137" fillId="0" borderId="42" xfId="65" applyNumberFormat="1" applyFont="1" applyBorder="1" applyAlignment="1">
      <alignment horizontal="center" vertical="center"/>
      <protection/>
    </xf>
    <xf numFmtId="0" fontId="113" fillId="0" borderId="42" xfId="65" applyFont="1" applyBorder="1" applyAlignment="1">
      <alignment horizontal="center" vertical="center"/>
      <protection/>
    </xf>
    <xf numFmtId="0" fontId="136" fillId="0" borderId="37" xfId="65" applyFont="1" applyBorder="1" applyAlignment="1">
      <alignment horizontal="center" vertical="center"/>
      <protection/>
    </xf>
    <xf numFmtId="0" fontId="120" fillId="0" borderId="37" xfId="65" applyFont="1" applyBorder="1" applyAlignment="1">
      <alignment horizontal="center" vertical="center" wrapText="1"/>
      <protection/>
    </xf>
    <xf numFmtId="0" fontId="137" fillId="0" borderId="37" xfId="65" applyFont="1" applyBorder="1" applyAlignment="1">
      <alignment horizontal="center" vertical="center" wrapText="1"/>
      <protection/>
    </xf>
    <xf numFmtId="0" fontId="113" fillId="0" borderId="37" xfId="65" applyFont="1" applyBorder="1" applyAlignment="1">
      <alignment horizontal="center" vertical="center"/>
      <protection/>
    </xf>
    <xf numFmtId="3" fontId="140" fillId="0" borderId="0" xfId="0" applyNumberFormat="1" applyFont="1" applyFill="1" applyBorder="1" applyAlignment="1">
      <alignment horizontal="right" vertical="center"/>
    </xf>
    <xf numFmtId="178" fontId="129" fillId="0" borderId="0" xfId="65" applyNumberFormat="1" applyFont="1" applyFill="1" applyBorder="1" applyAlignment="1">
      <alignment horizontal="right" vertical="center"/>
      <protection/>
    </xf>
    <xf numFmtId="2" fontId="129" fillId="0" borderId="37" xfId="65" applyNumberFormat="1" applyFont="1" applyFill="1" applyBorder="1" applyAlignment="1">
      <alignment horizontal="right" vertical="center"/>
      <protection/>
    </xf>
    <xf numFmtId="0" fontId="127" fillId="40" borderId="36" xfId="65" applyFont="1" applyFill="1" applyBorder="1" applyAlignment="1">
      <alignment horizontal="center" vertical="center"/>
      <protection/>
    </xf>
    <xf numFmtId="0" fontId="134" fillId="40" borderId="34" xfId="65" applyFont="1" applyFill="1" applyBorder="1" applyAlignment="1">
      <alignment horizontal="center" vertical="center"/>
      <protection/>
    </xf>
    <xf numFmtId="0" fontId="132" fillId="40" borderId="41" xfId="65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ad" xfId="51"/>
    <cellStyle name="had0" xfId="52"/>
    <cellStyle name="Had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_Copy_of_ch13-Education2008" xfId="64"/>
    <cellStyle name="Normal_Copy_of_ch13-Education2008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عملة [0]_alkas2000c" xfId="73"/>
    <cellStyle name="عملة_alkas2000c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عدد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</a:t>
            </a:r>
          </a:p>
        </c:rich>
      </c:tx>
      <c:layout>
        <c:manualLayout>
          <c:xMode val="factor"/>
          <c:yMode val="factor"/>
          <c:x val="0.4395"/>
          <c:y val="0.07875"/>
        </c:manualLayout>
      </c:layout>
      <c:spPr>
        <a:noFill/>
        <a:ln w="3175">
          <a:noFill/>
        </a:ln>
      </c:spPr>
    </c:title>
    <c:view3D>
      <c:rotX val="15"/>
      <c:hPercent val="29"/>
      <c:rotY val="340"/>
      <c:depthPercent val="100"/>
      <c:rAngAx val="1"/>
    </c:view3D>
    <c:plotArea>
      <c:layout>
        <c:manualLayout>
          <c:xMode val="edge"/>
          <c:yMode val="edge"/>
          <c:x val="0.083"/>
          <c:y val="0.04075"/>
          <c:w val="0.89875"/>
          <c:h val="0.86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4!$F$37:$F$38</c:f>
              <c:strCache>
                <c:ptCount val="1"/>
                <c:pt idx="0">
                  <c:v>مواطنين     Nationality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4!$D$39:$E$46</c:f>
              <c:multiLvlStrCache/>
            </c:multiLvlStrRef>
          </c:cat>
          <c:val>
            <c:numRef>
              <c:f>4!$F$39:$F$46</c:f>
              <c:numCache/>
            </c:numRef>
          </c:val>
          <c:shape val="cylinder"/>
        </c:ser>
        <c:ser>
          <c:idx val="1"/>
          <c:order val="1"/>
          <c:tx>
            <c:strRef>
              <c:f>4!$G$37:$G$38</c:f>
              <c:strCache>
                <c:ptCount val="1"/>
                <c:pt idx="0">
                  <c:v>                غير   مواطنين     Non - Nationality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4!$D$39:$E$46</c:f>
              <c:multiLvlStrCache/>
            </c:multiLvlStrRef>
          </c:cat>
          <c:val>
            <c:numRef>
              <c:f>4!$G$39:$G$46</c:f>
              <c:numCache/>
            </c:numRef>
          </c:val>
          <c:shape val="cylinder"/>
        </c:ser>
        <c:gapWidth val="75"/>
        <c:shape val="cylinder"/>
        <c:axId val="34533482"/>
        <c:axId val="42365883"/>
        <c:axId val="45748628"/>
      </c:bar3DChart>
      <c:catAx>
        <c:axId val="3453348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33482"/>
        <c:crossesAt val="1"/>
        <c:crossBetween val="between"/>
        <c:dispUnits/>
      </c:valAx>
      <c:serAx>
        <c:axId val="45748628"/>
        <c:scaling>
          <c:orientation val="minMax"/>
        </c:scaling>
        <c:axPos val="b"/>
        <c:delete val="1"/>
        <c:majorTickMark val="out"/>
        <c:minorTickMark val="none"/>
        <c:tickLblPos val="nextTo"/>
        <c:crossAx val="423658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9475"/>
          <c:w val="0.612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340"/>
      <c:depthPercent val="100"/>
      <c:rAngAx val="1"/>
    </c:view3D>
    <c:plotArea>
      <c:layout>
        <c:manualLayout>
          <c:xMode val="edge"/>
          <c:yMode val="edge"/>
          <c:x val="0.004"/>
          <c:y val="0.02625"/>
          <c:w val="0.98825"/>
          <c:h val="0.90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5!$C$38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5!$D$37:$I$37</c:f>
              <c:strCache/>
            </c:strRef>
          </c:cat>
          <c:val>
            <c:numRef>
              <c:f>5!$D$38:$I$38</c:f>
              <c:numCache/>
            </c:numRef>
          </c:val>
          <c:shape val="cylinder"/>
        </c:ser>
        <c:ser>
          <c:idx val="1"/>
          <c:order val="1"/>
          <c:tx>
            <c:strRef>
              <c:f>5!$C$39</c:f>
              <c:strCache>
                <c:ptCount val="1"/>
                <c:pt idx="0">
                  <c:v>إناث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5!$D$37:$I$37</c:f>
              <c:strCache/>
            </c:strRef>
          </c:cat>
          <c:val>
            <c:numRef>
              <c:f>5!$D$39:$I$39</c:f>
              <c:numCache/>
            </c:numRef>
          </c:val>
          <c:shape val="cylinder"/>
        </c:ser>
        <c:gapWidth val="75"/>
        <c:shape val="cylinder"/>
        <c:axId val="9084469"/>
        <c:axId val="14651358"/>
        <c:axId val="64753359"/>
      </c:bar3DChart>
      <c:catAx>
        <c:axId val="908446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084469"/>
        <c:crossesAt val="1"/>
        <c:crossBetween val="between"/>
        <c:dispUnits/>
      </c:valAx>
      <c:serAx>
        <c:axId val="647533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13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415"/>
          <c:w val="0.091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975"/>
          <c:w val="0.968"/>
          <c:h val="0.8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6!$C$39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6!$D$38:$G$38</c:f>
              <c:strCache/>
            </c:strRef>
          </c:cat>
          <c:val>
            <c:numRef>
              <c:f>6!$D$39:$G$39</c:f>
              <c:numCache/>
            </c:numRef>
          </c:val>
          <c:shape val="cylinder"/>
        </c:ser>
        <c:ser>
          <c:idx val="1"/>
          <c:order val="1"/>
          <c:tx>
            <c:strRef>
              <c:f>6!$C$40</c:f>
              <c:strCache>
                <c:ptCount val="1"/>
                <c:pt idx="0">
                  <c:v>إناث  F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6!$D$38:$G$38</c:f>
              <c:strCache/>
            </c:strRef>
          </c:cat>
          <c:val>
            <c:numRef>
              <c:f>6!$D$40:$G$40</c:f>
              <c:numCache/>
            </c:numRef>
          </c:val>
          <c:shape val="cylinder"/>
        </c:ser>
        <c:overlap val="100"/>
        <c:gapWidth val="75"/>
        <c:shape val="cylinder"/>
        <c:axId val="45909320"/>
        <c:axId val="10530697"/>
      </c:bar3DChart>
      <c:catAx>
        <c:axId val="4590932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0530697"/>
        <c:crosses val="autoZero"/>
        <c:auto val="1"/>
        <c:lblOffset val="100"/>
        <c:tickLblSkip val="1"/>
        <c:noMultiLvlLbl val="0"/>
      </c:catAx>
      <c:valAx>
        <c:axId val="10530697"/>
        <c:scaling>
          <c:orientation val="minMax"/>
        </c:scaling>
        <c:axPos val="r"/>
        <c:delete val="1"/>
        <c:majorTickMark val="out"/>
        <c:minorTickMark val="none"/>
        <c:tickLblPos val="nextTo"/>
        <c:crossAx val="45909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2875"/>
          <c:w val="0.116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340"/>
      <c:depthPercent val="100"/>
      <c:rAngAx val="1"/>
    </c:view3D>
    <c:plotArea>
      <c:layout>
        <c:manualLayout>
          <c:xMode val="edge"/>
          <c:yMode val="edge"/>
          <c:x val="0.014"/>
          <c:y val="0.11225"/>
          <c:w val="0.969"/>
          <c:h val="0.7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7!$C$35</c:f>
              <c:strCache>
                <c:ptCount val="1"/>
                <c:pt idx="0">
                  <c:v>حكومــــــــي Gov.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7!$B$36:$B$42</c:f>
              <c:strCache/>
            </c:strRef>
          </c:cat>
          <c:val>
            <c:numRef>
              <c:f>7!$C$36:$C$42</c:f>
              <c:numCache/>
            </c:numRef>
          </c:val>
          <c:shape val="cylinder"/>
        </c:ser>
        <c:ser>
          <c:idx val="1"/>
          <c:order val="1"/>
          <c:tx>
            <c:strRef>
              <c:f>7!$D$35</c:f>
              <c:strCache>
                <c:ptCount val="1"/>
                <c:pt idx="0">
                  <c:v>خاص  Pvt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7!$B$36:$B$42</c:f>
              <c:strCache/>
            </c:strRef>
          </c:cat>
          <c:val>
            <c:numRef>
              <c:f>7!$D$36:$D$42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27667410"/>
        <c:axId val="47680099"/>
      </c:bar3DChart>
      <c:catAx>
        <c:axId val="2766741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80099"/>
        <c:crosses val="autoZero"/>
        <c:auto val="1"/>
        <c:lblOffset val="100"/>
        <c:tickLblSkip val="1"/>
        <c:noMultiLvlLbl val="0"/>
      </c:catAx>
      <c:valAx>
        <c:axId val="47680099"/>
        <c:scaling>
          <c:orientation val="minMax"/>
        </c:scaling>
        <c:axPos val="r"/>
        <c:delete val="1"/>
        <c:majorTickMark val="out"/>
        <c:minorTickMark val="none"/>
        <c:tickLblPos val="nextTo"/>
        <c:crossAx val="276674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925"/>
          <c:y val="0.94275"/>
          <c:w val="0.408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</a:rPr>
              <a:t>عدد </a:t>
            </a:r>
            <a:r>
              <a: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Number</a:t>
            </a:r>
            <a:r>
              <a:rPr lang="en-US" cap="none" sz="105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42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80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8!$C$18</c:f>
              <c:strCache>
                <c:ptCount val="1"/>
                <c:pt idx="0">
                  <c:v>الطلاب Students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8!$B$19:$B$25</c:f>
              <c:strCache/>
            </c:strRef>
          </c:cat>
          <c:val>
            <c:numRef>
              <c:f>8!$C$19:$C$25</c:f>
              <c:numCache/>
            </c:numRef>
          </c:val>
        </c:ser>
        <c:overlap val="-25"/>
        <c:gapWidth val="75"/>
        <c:axId val="26467708"/>
        <c:axId val="36882781"/>
      </c:barChart>
      <c:catAx>
        <c:axId val="2646770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67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"/>
          <c:y val="0.9275"/>
          <c:w val="0.15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عدد 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</a:t>
            </a:r>
          </a:p>
        </c:rich>
      </c:tx>
      <c:layout>
        <c:manualLayout>
          <c:xMode val="factor"/>
          <c:yMode val="factor"/>
          <c:x val="0.3535"/>
          <c:y val="0.02275"/>
        </c:manualLayout>
      </c:layout>
      <c:spPr>
        <a:noFill/>
        <a:ln w="3175">
          <a:noFill/>
        </a:ln>
      </c:spPr>
    </c:title>
    <c:view3D>
      <c:rotX val="15"/>
      <c:hPercent val="35"/>
      <c:rotY val="340"/>
      <c:depthPercent val="100"/>
      <c:rAngAx val="1"/>
    </c:view3D>
    <c:plotArea>
      <c:layout>
        <c:manualLayout>
          <c:xMode val="edge"/>
          <c:yMode val="edge"/>
          <c:x val="0.03025"/>
          <c:y val="0.071"/>
          <c:w val="0.87925"/>
          <c:h val="0.8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9!$C$18</c:f>
              <c:strCache>
                <c:ptCount val="1"/>
                <c:pt idx="0">
                  <c:v> المعلمون    Teachers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9!$B$19:$B$25</c:f>
              <c:strCache/>
            </c:strRef>
          </c:cat>
          <c:val>
            <c:numRef>
              <c:f>9!$C$19:$C$25</c:f>
              <c:numCache/>
            </c:numRef>
          </c:val>
          <c:shape val="cylinder"/>
        </c:ser>
        <c:ser>
          <c:idx val="1"/>
          <c:order val="1"/>
          <c:tx>
            <c:strRef>
              <c:f>9!$D$18</c:f>
              <c:strCache>
                <c:ptCount val="1"/>
                <c:pt idx="0">
                  <c:v>   الإداريـون والفنيون   Administrators &amp; Technicians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9!$B$19:$B$25</c:f>
              <c:strCache/>
            </c:strRef>
          </c:cat>
          <c:val>
            <c:numRef>
              <c:f>9!$D$19:$D$25</c:f>
              <c:numCache/>
            </c:numRef>
          </c:val>
          <c:shape val="cylinder"/>
        </c:ser>
        <c:gapWidth val="75"/>
        <c:shape val="cylinder"/>
        <c:axId val="63509574"/>
        <c:axId val="34715255"/>
      </c:bar3DChart>
      <c:catAx>
        <c:axId val="6350957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75"/>
          <c:y val="0.946"/>
          <c:w val="0.35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CC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عدد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Number</a:t>
            </a:r>
          </a:p>
        </c:rich>
      </c:tx>
      <c:layout>
        <c:manualLayout>
          <c:xMode val="factor"/>
          <c:yMode val="factor"/>
          <c:x val="0.29125"/>
          <c:y val="0.01675"/>
        </c:manualLayout>
      </c:layout>
      <c:spPr>
        <a:noFill/>
        <a:ln w="3175">
          <a:noFill/>
        </a:ln>
      </c:spPr>
    </c:title>
    <c:view3D>
      <c:rotX val="1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0375"/>
          <c:w val="0.944"/>
          <c:h val="0.86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'11'!$B$23</c:f>
              <c:strCache>
                <c:ptCount val="1"/>
                <c:pt idx="0">
                  <c:v>ذكــور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'11'!$C$22:$D$22</c:f>
              <c:strCache/>
            </c:strRef>
          </c:cat>
          <c:val>
            <c:numRef>
              <c:f>'11'!$C$23:$D$23</c:f>
              <c:numCache/>
            </c:numRef>
          </c:val>
          <c:shape val="cylinder"/>
        </c:ser>
        <c:ser>
          <c:idx val="1"/>
          <c:order val="1"/>
          <c:tx>
            <c:strRef>
              <c:f>'11'!$B$24</c:f>
              <c:strCache>
                <c:ptCount val="1"/>
                <c:pt idx="0">
                  <c:v>إنـاث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'11'!$C$22:$D$22</c:f>
              <c:strCache/>
            </c:strRef>
          </c:cat>
          <c:val>
            <c:numRef>
              <c:f>'11'!$C$24:$D$24</c:f>
              <c:numCache/>
            </c:numRef>
          </c:val>
          <c:shape val="cylinder"/>
        </c:ser>
        <c:overlap val="100"/>
        <c:gapWidth val="55"/>
        <c:gapDepth val="55"/>
        <c:shape val="cylinder"/>
        <c:axId val="44001840"/>
        <c:axId val="60472241"/>
      </c:bar3DChart>
      <c:catAx>
        <c:axId val="4400184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001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479"/>
          <c:w val="0.033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عدد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Number</a:t>
            </a:r>
          </a:p>
        </c:rich>
      </c:tx>
      <c:layout>
        <c:manualLayout>
          <c:xMode val="factor"/>
          <c:yMode val="factor"/>
          <c:x val="0.40025"/>
          <c:y val="0.00775"/>
        </c:manualLayout>
      </c:layout>
      <c:spPr>
        <a:noFill/>
        <a:ln w="3175">
          <a:noFill/>
        </a:ln>
      </c:spPr>
    </c:title>
    <c:view3D>
      <c:rotX val="15"/>
      <c:hPercent val="35"/>
      <c:rotY val="340"/>
      <c:depthPercent val="100"/>
      <c:rAngAx val="1"/>
    </c:view3D>
    <c:plotArea>
      <c:layout>
        <c:manualLayout>
          <c:xMode val="edge"/>
          <c:yMode val="edge"/>
          <c:x val="0.0365"/>
          <c:y val="0.0305"/>
          <c:w val="0.87125"/>
          <c:h val="0.8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'12'!$C$25</c:f>
              <c:strCache>
                <c:ptCount val="1"/>
                <c:pt idx="0">
                  <c:v>مواطنين   National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'12'!$D$23:$I$24</c:f>
              <c:multiLvlStrCache/>
            </c:multiLvlStrRef>
          </c:cat>
          <c:val>
            <c:numRef>
              <c:f>'12'!$D$25:$I$25</c:f>
              <c:numCache/>
            </c:numRef>
          </c:val>
          <c:shape val="cylinder"/>
        </c:ser>
        <c:ser>
          <c:idx val="1"/>
          <c:order val="1"/>
          <c:tx>
            <c:strRef>
              <c:f>'12'!$C$26</c:f>
              <c:strCache>
                <c:ptCount val="1"/>
                <c:pt idx="0">
                  <c:v>غير  مواطنين  Non - National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'12'!$D$23:$I$24</c:f>
              <c:multiLvlStrCache/>
            </c:multiLvlStrRef>
          </c:cat>
          <c:val>
            <c:numRef>
              <c:f>'12'!$D$26:$I$26</c:f>
              <c:numCache/>
            </c:numRef>
          </c:val>
          <c:shape val="cylinder"/>
        </c:ser>
        <c:gapWidth val="75"/>
        <c:shape val="cylinder"/>
        <c:axId val="7379258"/>
        <c:axId val="66413323"/>
      </c:bar3DChart>
      <c:catAx>
        <c:axId val="737925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379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9385"/>
          <c:w val="0.542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عدد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Number </a:t>
            </a:r>
          </a:p>
        </c:rich>
      </c:tx>
      <c:layout>
        <c:manualLayout>
          <c:xMode val="factor"/>
          <c:yMode val="factor"/>
          <c:x val="0.3915"/>
          <c:y val="0.02875"/>
        </c:manualLayout>
      </c:layout>
      <c:spPr>
        <a:noFill/>
        <a:ln w="3175">
          <a:noFill/>
        </a:ln>
      </c:spPr>
    </c:title>
    <c:view3D>
      <c:rotX val="15"/>
      <c:hPercent val="34"/>
      <c:rotY val="340"/>
      <c:depthPercent val="100"/>
      <c:rAngAx val="1"/>
    </c:view3D>
    <c:plotArea>
      <c:layout>
        <c:manualLayout>
          <c:xMode val="edge"/>
          <c:yMode val="edge"/>
          <c:x val="0.014"/>
          <c:y val="0.06875"/>
          <c:w val="0.8925"/>
          <c:h val="0.8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'13'!$C$24</c:f>
              <c:strCache>
                <c:ptCount val="1"/>
                <c:pt idx="0">
                  <c:v>مواطنين   National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'13'!$D$22:$G$23</c:f>
              <c:multiLvlStrCache/>
            </c:multiLvlStrRef>
          </c:cat>
          <c:val>
            <c:numRef>
              <c:f>'13'!$D$24:$G$24</c:f>
              <c:numCache/>
            </c:numRef>
          </c:val>
          <c:shape val="cylinder"/>
        </c:ser>
        <c:ser>
          <c:idx val="1"/>
          <c:order val="1"/>
          <c:tx>
            <c:strRef>
              <c:f>'13'!$C$25</c:f>
              <c:strCache>
                <c:ptCount val="1"/>
                <c:pt idx="0">
                  <c:v> غير  مواطنين  Non - National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'13'!$D$22:$G$23</c:f>
              <c:multiLvlStrCache/>
            </c:multiLvlStrRef>
          </c:cat>
          <c:val>
            <c:numRef>
              <c:f>'13'!$D$25:$G$25</c:f>
              <c:numCache/>
            </c:numRef>
          </c:val>
          <c:shape val="cylinder"/>
        </c:ser>
        <c:shape val="cylinder"/>
        <c:axId val="60848996"/>
        <c:axId val="10770053"/>
      </c:bar3DChart>
      <c:catAx>
        <c:axId val="60848996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0848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75"/>
          <c:y val="0.8565"/>
          <c:w val="0.5762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2466975</xdr:colOff>
      <xdr:row>0</xdr:row>
      <xdr:rowOff>47625</xdr:rowOff>
    </xdr:from>
    <xdr:to>
      <xdr:col>3</xdr:col>
      <xdr:colOff>3990975</xdr:colOff>
      <xdr:row>1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16</xdr:row>
      <xdr:rowOff>9525</xdr:rowOff>
    </xdr:from>
    <xdr:to>
      <xdr:col>13</xdr:col>
      <xdr:colOff>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1019175" y="5029200"/>
        <a:ext cx="108870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18</xdr:row>
      <xdr:rowOff>38100</xdr:rowOff>
    </xdr:from>
    <xdr:to>
      <xdr:col>18</xdr:col>
      <xdr:colOff>19050</xdr:colOff>
      <xdr:row>39</xdr:row>
      <xdr:rowOff>9525</xdr:rowOff>
    </xdr:to>
    <xdr:graphicFrame>
      <xdr:nvGraphicFramePr>
        <xdr:cNvPr id="1" name="Chart 6"/>
        <xdr:cNvGraphicFramePr/>
      </xdr:nvGraphicFramePr>
      <xdr:xfrm>
        <a:off x="1038225" y="5724525"/>
        <a:ext cx="11925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16</xdr:row>
      <xdr:rowOff>9525</xdr:rowOff>
    </xdr:from>
    <xdr:to>
      <xdr:col>12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038225" y="5086350"/>
        <a:ext cx="9629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9525</xdr:rowOff>
    </xdr:from>
    <xdr:to>
      <xdr:col>11</xdr:col>
      <xdr:colOff>1533525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1076325" y="4781550"/>
        <a:ext cx="9525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19050</xdr:rowOff>
    </xdr:from>
    <xdr:to>
      <xdr:col>11</xdr:col>
      <xdr:colOff>0</xdr:colOff>
      <xdr:row>53</xdr:row>
      <xdr:rowOff>66675</xdr:rowOff>
    </xdr:to>
    <xdr:graphicFrame>
      <xdr:nvGraphicFramePr>
        <xdr:cNvPr id="1" name="Chart 2"/>
        <xdr:cNvGraphicFramePr/>
      </xdr:nvGraphicFramePr>
      <xdr:xfrm>
        <a:off x="1085850" y="10277475"/>
        <a:ext cx="91249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0</xdr:rowOff>
    </xdr:from>
    <xdr:to>
      <xdr:col>11</xdr:col>
      <xdr:colOff>1552575</xdr:colOff>
      <xdr:row>52</xdr:row>
      <xdr:rowOff>66675</xdr:rowOff>
    </xdr:to>
    <xdr:graphicFrame>
      <xdr:nvGraphicFramePr>
        <xdr:cNvPr id="1" name="Chart 2"/>
        <xdr:cNvGraphicFramePr/>
      </xdr:nvGraphicFramePr>
      <xdr:xfrm>
        <a:off x="1066800" y="10563225"/>
        <a:ext cx="9953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76200</xdr:rowOff>
    </xdr:from>
    <xdr:to>
      <xdr:col>1</xdr:col>
      <xdr:colOff>990600</xdr:colOff>
      <xdr:row>36</xdr:row>
      <xdr:rowOff>123825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76325" y="10887075"/>
          <a:ext cx="962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33</xdr:row>
      <xdr:rowOff>295275</xdr:rowOff>
    </xdr:from>
    <xdr:to>
      <xdr:col>10</xdr:col>
      <xdr:colOff>19050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00125" y="10553700"/>
        <a:ext cx="838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34</xdr:row>
      <xdr:rowOff>0</xdr:rowOff>
    </xdr:from>
    <xdr:to>
      <xdr:col>10</xdr:col>
      <xdr:colOff>1571625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009650" y="10563225"/>
        <a:ext cx="8648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16</xdr:row>
      <xdr:rowOff>0</xdr:rowOff>
    </xdr:from>
    <xdr:to>
      <xdr:col>7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1019175" y="5076825"/>
        <a:ext cx="6610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rightToLeft="1" zoomScaleSheetLayoutView="85" workbookViewId="0" topLeftCell="A1">
      <selection activeCell="E7" sqref="E6:E7"/>
    </sheetView>
  </sheetViews>
  <sheetFormatPr defaultColWidth="9.140625" defaultRowHeight="15"/>
  <cols>
    <col min="1" max="1" width="15.7109375" style="10" customWidth="1"/>
    <col min="2" max="2" width="60.7109375" style="8" customWidth="1"/>
    <col min="3" max="3" width="7.140625" style="6" customWidth="1"/>
    <col min="4" max="4" width="60.7109375" style="8" customWidth="1"/>
    <col min="5" max="5" width="41.140625" style="9" bestFit="1" customWidth="1"/>
    <col min="6" max="16384" width="9.140625" style="10" customWidth="1"/>
  </cols>
  <sheetData>
    <row r="1" spans="2:4" ht="39.75" customHeight="1">
      <c r="B1" s="224"/>
      <c r="C1" s="225"/>
      <c r="D1" s="224"/>
    </row>
    <row r="2" spans="2:5" s="12" customFormat="1" ht="24" customHeight="1">
      <c r="B2" s="226" t="s">
        <v>336</v>
      </c>
      <c r="C2" s="226"/>
      <c r="D2" s="226"/>
      <c r="E2" s="177"/>
    </row>
    <row r="3" spans="2:5" s="12" customFormat="1" ht="24" customHeight="1">
      <c r="B3" s="227" t="s">
        <v>268</v>
      </c>
      <c r="C3" s="227"/>
      <c r="D3" s="227"/>
      <c r="E3" s="177"/>
    </row>
    <row r="4" spans="2:5" s="12" customFormat="1" ht="24" customHeight="1">
      <c r="B4" s="227" t="s">
        <v>171</v>
      </c>
      <c r="C4" s="227"/>
      <c r="D4" s="227"/>
      <c r="E4" s="57"/>
    </row>
    <row r="5" spans="2:5" ht="36" customHeight="1">
      <c r="B5" s="238" t="s">
        <v>78</v>
      </c>
      <c r="C5" s="239" t="s">
        <v>172</v>
      </c>
      <c r="D5" s="240" t="s">
        <v>79</v>
      </c>
      <c r="E5" s="57"/>
    </row>
    <row r="6" spans="2:4" ht="36" customHeight="1">
      <c r="B6" s="238"/>
      <c r="C6" s="241" t="s">
        <v>173</v>
      </c>
      <c r="D6" s="240"/>
    </row>
    <row r="7" spans="2:5" ht="54.75" customHeight="1">
      <c r="B7" s="229" t="s">
        <v>367</v>
      </c>
      <c r="C7" s="230">
        <v>1</v>
      </c>
      <c r="D7" s="231" t="s">
        <v>337</v>
      </c>
      <c r="E7" s="228"/>
    </row>
    <row r="8" spans="2:5" ht="49.5" customHeight="1">
      <c r="B8" s="229" t="s">
        <v>368</v>
      </c>
      <c r="C8" s="230">
        <v>2</v>
      </c>
      <c r="D8" s="231" t="s">
        <v>332</v>
      </c>
      <c r="E8" s="228"/>
    </row>
    <row r="9" spans="2:5" ht="49.5" customHeight="1">
      <c r="B9" s="229" t="s">
        <v>369</v>
      </c>
      <c r="C9" s="230">
        <v>3</v>
      </c>
      <c r="D9" s="231" t="s">
        <v>314</v>
      </c>
      <c r="E9" s="228"/>
    </row>
    <row r="10" spans="2:4" ht="49.5" customHeight="1">
      <c r="B10" s="229" t="s">
        <v>370</v>
      </c>
      <c r="C10" s="232">
        <v>4</v>
      </c>
      <c r="D10" s="233" t="s">
        <v>344</v>
      </c>
    </row>
    <row r="11" spans="2:4" ht="49.5" customHeight="1">
      <c r="B11" s="234" t="s">
        <v>371</v>
      </c>
      <c r="C11" s="230">
        <v>5</v>
      </c>
      <c r="D11" s="231" t="s">
        <v>345</v>
      </c>
    </row>
    <row r="12" spans="2:5" ht="49.5" customHeight="1">
      <c r="B12" s="229" t="s">
        <v>372</v>
      </c>
      <c r="C12" s="230">
        <v>6</v>
      </c>
      <c r="D12" s="233" t="s">
        <v>346</v>
      </c>
      <c r="E12" s="10"/>
    </row>
    <row r="13" spans="2:5" ht="49.5" customHeight="1">
      <c r="B13" s="229" t="s">
        <v>373</v>
      </c>
      <c r="C13" s="230">
        <v>7</v>
      </c>
      <c r="D13" s="233" t="s">
        <v>269</v>
      </c>
      <c r="E13" s="10"/>
    </row>
    <row r="14" spans="2:5" ht="49.5" customHeight="1">
      <c r="B14" s="234" t="s">
        <v>374</v>
      </c>
      <c r="C14" s="230">
        <v>8</v>
      </c>
      <c r="D14" s="231" t="s">
        <v>350</v>
      </c>
      <c r="E14" s="10"/>
    </row>
    <row r="15" spans="2:5" ht="62.25" customHeight="1">
      <c r="B15" s="234" t="s">
        <v>375</v>
      </c>
      <c r="C15" s="230">
        <v>9</v>
      </c>
      <c r="D15" s="231" t="s">
        <v>356</v>
      </c>
      <c r="E15" s="113"/>
    </row>
    <row r="16" spans="2:5" ht="49.5" customHeight="1">
      <c r="B16" s="234" t="s">
        <v>270</v>
      </c>
      <c r="C16" s="230">
        <v>10</v>
      </c>
      <c r="D16" s="231" t="s">
        <v>271</v>
      </c>
      <c r="E16" s="10"/>
    </row>
    <row r="17" spans="2:5" ht="49.5" customHeight="1">
      <c r="B17" s="229" t="s">
        <v>272</v>
      </c>
      <c r="C17" s="230">
        <v>11</v>
      </c>
      <c r="D17" s="235" t="s">
        <v>273</v>
      </c>
      <c r="E17" s="10"/>
    </row>
    <row r="18" spans="2:5" ht="49.5" customHeight="1">
      <c r="B18" s="229" t="s">
        <v>376</v>
      </c>
      <c r="C18" s="230">
        <v>12</v>
      </c>
      <c r="D18" s="235" t="s">
        <v>274</v>
      </c>
      <c r="E18" s="10"/>
    </row>
    <row r="19" spans="2:5" ht="49.5" customHeight="1">
      <c r="B19" s="234" t="s">
        <v>377</v>
      </c>
      <c r="C19" s="230">
        <v>13</v>
      </c>
      <c r="D19" s="231" t="s">
        <v>275</v>
      </c>
      <c r="E19" s="10"/>
    </row>
    <row r="20" spans="2:5" ht="49.5" customHeight="1">
      <c r="B20" s="229" t="s">
        <v>378</v>
      </c>
      <c r="C20" s="230">
        <v>14</v>
      </c>
      <c r="D20" s="233" t="s">
        <v>276</v>
      </c>
      <c r="E20" s="10"/>
    </row>
    <row r="21" spans="2:5" ht="24.75" customHeight="1">
      <c r="B21" s="238" t="s">
        <v>211</v>
      </c>
      <c r="C21" s="239" t="s">
        <v>86</v>
      </c>
      <c r="D21" s="240" t="s">
        <v>88</v>
      </c>
      <c r="E21" s="10"/>
    </row>
    <row r="22" spans="2:5" ht="24.75" customHeight="1">
      <c r="B22" s="238"/>
      <c r="C22" s="241" t="s">
        <v>87</v>
      </c>
      <c r="D22" s="240"/>
      <c r="E22" s="10"/>
    </row>
    <row r="23" spans="2:5" ht="49.5" customHeight="1">
      <c r="B23" s="236" t="s">
        <v>362</v>
      </c>
      <c r="C23" s="230">
        <v>1</v>
      </c>
      <c r="D23" s="237" t="s">
        <v>315</v>
      </c>
      <c r="E23" s="10"/>
    </row>
    <row r="24" spans="2:5" ht="49.5" customHeight="1">
      <c r="B24" s="236" t="s">
        <v>363</v>
      </c>
      <c r="C24" s="230">
        <v>2</v>
      </c>
      <c r="D24" s="237" t="s">
        <v>340</v>
      </c>
      <c r="E24" s="10"/>
    </row>
    <row r="25" spans="2:5" ht="49.5" customHeight="1">
      <c r="B25" s="236" t="s">
        <v>358</v>
      </c>
      <c r="C25" s="230">
        <v>3</v>
      </c>
      <c r="D25" s="237" t="s">
        <v>359</v>
      </c>
      <c r="E25" s="10"/>
    </row>
    <row r="26" spans="2:4" s="113" customFormat="1" ht="49.5" customHeight="1">
      <c r="B26" s="236" t="s">
        <v>364</v>
      </c>
      <c r="C26" s="230">
        <v>4</v>
      </c>
      <c r="D26" s="237" t="s">
        <v>310</v>
      </c>
    </row>
    <row r="27" spans="2:5" ht="49.5" customHeight="1">
      <c r="B27" s="236" t="s">
        <v>365</v>
      </c>
      <c r="C27" s="230">
        <v>5</v>
      </c>
      <c r="D27" s="237" t="s">
        <v>354</v>
      </c>
      <c r="E27" s="10"/>
    </row>
    <row r="28" spans="2:5" ht="49.5" customHeight="1">
      <c r="B28" s="236" t="s">
        <v>366</v>
      </c>
      <c r="C28" s="230">
        <v>6</v>
      </c>
      <c r="D28" s="237" t="s">
        <v>338</v>
      </c>
      <c r="E28" s="10"/>
    </row>
    <row r="29" spans="2:5" ht="49.5" customHeight="1">
      <c r="B29" s="236" t="s">
        <v>277</v>
      </c>
      <c r="C29" s="230">
        <v>7</v>
      </c>
      <c r="D29" s="237" t="s">
        <v>278</v>
      </c>
      <c r="E29" s="10"/>
    </row>
    <row r="30" spans="2:5" ht="49.5" customHeight="1">
      <c r="B30" s="236" t="s">
        <v>279</v>
      </c>
      <c r="C30" s="230">
        <v>8</v>
      </c>
      <c r="D30" s="237" t="s">
        <v>280</v>
      </c>
      <c r="E30" s="10"/>
    </row>
    <row r="31" spans="2:5" ht="49.5" customHeight="1" thickBot="1">
      <c r="B31" s="242" t="s">
        <v>324</v>
      </c>
      <c r="C31" s="243">
        <v>9</v>
      </c>
      <c r="D31" s="244" t="s">
        <v>275</v>
      </c>
      <c r="E31" s="10"/>
    </row>
  </sheetData>
  <sheetProtection/>
  <mergeCells count="7">
    <mergeCell ref="B4:D4"/>
    <mergeCell ref="B21:B22"/>
    <mergeCell ref="D21:D22"/>
    <mergeCell ref="B2:D2"/>
    <mergeCell ref="B3:D3"/>
    <mergeCell ref="B5:B6"/>
    <mergeCell ref="D5:D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rowBreaks count="1" manualBreakCount="1">
    <brk id="13" max="3" man="1"/>
  </rowBreaks>
  <colBreaks count="1" manualBreakCount="1">
    <brk id="4" max="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rightToLeft="1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18" customWidth="1"/>
    <col min="4" max="11" width="12.7109375" style="1" customWidth="1"/>
    <col min="12" max="12" width="6.7109375" style="17" customWidth="1"/>
    <col min="13" max="13" width="23.8515625" style="1" customWidth="1"/>
    <col min="14" max="14" width="9.140625" style="25" customWidth="1"/>
    <col min="15" max="15" width="35.28125" style="1" customWidth="1"/>
    <col min="16" max="16" width="9.28125" style="1" customWidth="1"/>
    <col min="17" max="17" width="11.57421875" style="1" customWidth="1"/>
    <col min="18" max="16384" width="9.140625" style="1" customWidth="1"/>
  </cols>
  <sheetData>
    <row r="1" spans="2:13" ht="39.75" customHeight="1">
      <c r="B1" s="278"/>
      <c r="C1" s="436"/>
      <c r="D1" s="278"/>
      <c r="E1" s="278"/>
      <c r="F1" s="278"/>
      <c r="G1" s="278"/>
      <c r="H1" s="278"/>
      <c r="I1" s="278"/>
      <c r="J1" s="278"/>
      <c r="K1" s="278"/>
      <c r="L1" s="437"/>
      <c r="M1" s="278"/>
    </row>
    <row r="2" spans="2:15" ht="24" customHeight="1">
      <c r="B2" s="438" t="s">
        <v>355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O2" s="114"/>
    </row>
    <row r="3" spans="2:18" ht="24" customHeight="1">
      <c r="B3" s="359" t="s">
        <v>357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O3" s="106"/>
      <c r="R3" s="51"/>
    </row>
    <row r="4" spans="2:18" ht="24" customHeight="1">
      <c r="B4" s="281" t="s">
        <v>245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O4" s="106"/>
      <c r="R4" s="51"/>
    </row>
    <row r="5" spans="2:16" ht="24" customHeight="1">
      <c r="B5" s="431" t="s">
        <v>45</v>
      </c>
      <c r="C5" s="432"/>
      <c r="D5" s="354" t="s">
        <v>70</v>
      </c>
      <c r="E5" s="354" t="s">
        <v>91</v>
      </c>
      <c r="F5" s="354" t="s">
        <v>231</v>
      </c>
      <c r="G5" s="354" t="s">
        <v>146</v>
      </c>
      <c r="H5" s="354" t="s">
        <v>304</v>
      </c>
      <c r="I5" s="433" t="s">
        <v>46</v>
      </c>
      <c r="J5" s="354" t="s">
        <v>47</v>
      </c>
      <c r="K5" s="354" t="s">
        <v>18</v>
      </c>
      <c r="L5" s="305" t="s">
        <v>49</v>
      </c>
      <c r="M5" s="434"/>
      <c r="O5" s="178"/>
      <c r="P5" s="4"/>
    </row>
    <row r="6" spans="2:15" ht="24" customHeight="1">
      <c r="B6" s="431"/>
      <c r="C6" s="432"/>
      <c r="D6" s="357" t="s">
        <v>19</v>
      </c>
      <c r="E6" s="435" t="s">
        <v>21</v>
      </c>
      <c r="F6" s="435" t="s">
        <v>22</v>
      </c>
      <c r="G6" s="435" t="s">
        <v>23</v>
      </c>
      <c r="H6" s="357" t="s">
        <v>135</v>
      </c>
      <c r="I6" s="357" t="s">
        <v>69</v>
      </c>
      <c r="J6" s="435" t="s">
        <v>66</v>
      </c>
      <c r="K6" s="435" t="s">
        <v>0</v>
      </c>
      <c r="L6" s="305"/>
      <c r="M6" s="434"/>
      <c r="O6" s="4" t="s">
        <v>1</v>
      </c>
    </row>
    <row r="7" spans="2:17" ht="24" customHeight="1">
      <c r="B7" s="427" t="s">
        <v>50</v>
      </c>
      <c r="C7" s="24" t="s">
        <v>34</v>
      </c>
      <c r="D7" s="406">
        <v>187</v>
      </c>
      <c r="E7" s="406">
        <v>48</v>
      </c>
      <c r="F7" s="406">
        <v>2</v>
      </c>
      <c r="G7" s="406">
        <v>34</v>
      </c>
      <c r="H7" s="406">
        <v>0</v>
      </c>
      <c r="I7" s="406">
        <v>54</v>
      </c>
      <c r="J7" s="406">
        <v>43</v>
      </c>
      <c r="K7" s="410">
        <f>SUM(D7:I7)</f>
        <v>325</v>
      </c>
      <c r="L7" s="22" t="s">
        <v>6</v>
      </c>
      <c r="M7" s="428" t="s">
        <v>51</v>
      </c>
      <c r="P7" s="1" t="s">
        <v>1</v>
      </c>
      <c r="Q7" s="1" t="s">
        <v>1</v>
      </c>
    </row>
    <row r="8" spans="2:17" ht="24" customHeight="1">
      <c r="B8" s="427"/>
      <c r="C8" s="24" t="s">
        <v>35</v>
      </c>
      <c r="D8" s="406">
        <v>221</v>
      </c>
      <c r="E8" s="406">
        <v>29</v>
      </c>
      <c r="F8" s="406">
        <v>6</v>
      </c>
      <c r="G8" s="406">
        <v>48</v>
      </c>
      <c r="H8" s="406">
        <v>0</v>
      </c>
      <c r="I8" s="406">
        <v>14</v>
      </c>
      <c r="J8" s="406">
        <v>9</v>
      </c>
      <c r="K8" s="410">
        <f>SUM(D8:I8)</f>
        <v>318</v>
      </c>
      <c r="L8" s="22" t="s">
        <v>9</v>
      </c>
      <c r="M8" s="428"/>
      <c r="O8" s="29"/>
      <c r="P8" s="29"/>
      <c r="Q8" s="29"/>
    </row>
    <row r="9" spans="2:16" ht="24" customHeight="1">
      <c r="B9" s="427"/>
      <c r="C9" s="24" t="s">
        <v>36</v>
      </c>
      <c r="D9" s="410">
        <f aca="true" t="shared" si="0" ref="D9:I9">SUM(D7:D8)</f>
        <v>408</v>
      </c>
      <c r="E9" s="410">
        <f t="shared" si="0"/>
        <v>77</v>
      </c>
      <c r="F9" s="410">
        <f t="shared" si="0"/>
        <v>8</v>
      </c>
      <c r="G9" s="410">
        <f t="shared" si="0"/>
        <v>82</v>
      </c>
      <c r="H9" s="410">
        <f t="shared" si="0"/>
        <v>0</v>
      </c>
      <c r="I9" s="410">
        <f t="shared" si="0"/>
        <v>68</v>
      </c>
      <c r="J9" s="410">
        <f>SUM(J7:J8)</f>
        <v>52</v>
      </c>
      <c r="K9" s="410">
        <f>SUM(K7:K8)</f>
        <v>643</v>
      </c>
      <c r="L9" s="22" t="s">
        <v>12</v>
      </c>
      <c r="M9" s="428"/>
      <c r="N9" s="25" t="s">
        <v>1</v>
      </c>
      <c r="P9" s="30"/>
    </row>
    <row r="10" spans="2:18" ht="24" customHeight="1">
      <c r="B10" s="429" t="s">
        <v>76</v>
      </c>
      <c r="C10" s="24" t="s">
        <v>34</v>
      </c>
      <c r="D10" s="406">
        <v>34</v>
      </c>
      <c r="E10" s="406">
        <v>12</v>
      </c>
      <c r="F10" s="406">
        <v>4</v>
      </c>
      <c r="G10" s="406">
        <v>11</v>
      </c>
      <c r="H10" s="406">
        <v>0</v>
      </c>
      <c r="I10" s="406">
        <v>12</v>
      </c>
      <c r="J10" s="406">
        <v>9</v>
      </c>
      <c r="K10" s="410">
        <f>SUM(D10:I10)</f>
        <v>73</v>
      </c>
      <c r="L10" s="22" t="s">
        <v>6</v>
      </c>
      <c r="M10" s="430" t="s">
        <v>77</v>
      </c>
      <c r="P10" s="30"/>
      <c r="R10" s="30"/>
    </row>
    <row r="11" spans="2:13" ht="24" customHeight="1">
      <c r="B11" s="429"/>
      <c r="C11" s="24" t="s">
        <v>35</v>
      </c>
      <c r="D11" s="406">
        <v>57</v>
      </c>
      <c r="E11" s="406">
        <v>7</v>
      </c>
      <c r="F11" s="406">
        <v>4</v>
      </c>
      <c r="G11" s="406">
        <v>10</v>
      </c>
      <c r="H11" s="406">
        <v>0</v>
      </c>
      <c r="I11" s="406">
        <v>9</v>
      </c>
      <c r="J11" s="406">
        <v>8</v>
      </c>
      <c r="K11" s="410">
        <f>SUM(D11:I11)</f>
        <v>87</v>
      </c>
      <c r="L11" s="22" t="s">
        <v>9</v>
      </c>
      <c r="M11" s="430"/>
    </row>
    <row r="12" spans="2:13" ht="24" customHeight="1" thickBot="1">
      <c r="B12" s="439"/>
      <c r="C12" s="269" t="s">
        <v>36</v>
      </c>
      <c r="D12" s="440">
        <f aca="true" t="shared" si="1" ref="D12:I12">SUM(D10:D11)</f>
        <v>91</v>
      </c>
      <c r="E12" s="440">
        <f t="shared" si="1"/>
        <v>19</v>
      </c>
      <c r="F12" s="440">
        <f t="shared" si="1"/>
        <v>8</v>
      </c>
      <c r="G12" s="440">
        <f t="shared" si="1"/>
        <v>21</v>
      </c>
      <c r="H12" s="440">
        <f t="shared" si="1"/>
        <v>0</v>
      </c>
      <c r="I12" s="440">
        <f t="shared" si="1"/>
        <v>21</v>
      </c>
      <c r="J12" s="440">
        <f>SUM(J10:J11)</f>
        <v>17</v>
      </c>
      <c r="K12" s="440">
        <f>SUM(K10:K11)</f>
        <v>160</v>
      </c>
      <c r="L12" s="272" t="s">
        <v>12</v>
      </c>
      <c r="M12" s="441"/>
    </row>
    <row r="13" spans="2:14" s="4" customFormat="1" ht="24" customHeight="1">
      <c r="B13" s="2" t="s">
        <v>67</v>
      </c>
      <c r="C13" s="5"/>
      <c r="D13" s="5"/>
      <c r="E13" s="5"/>
      <c r="F13" s="5"/>
      <c r="G13" s="31"/>
      <c r="H13" s="31"/>
      <c r="I13" s="31"/>
      <c r="J13" s="32"/>
      <c r="K13" s="31"/>
      <c r="L13" s="31"/>
      <c r="M13" s="32" t="s">
        <v>215</v>
      </c>
      <c r="N13" s="25"/>
    </row>
    <row r="14" spans="2:19" ht="24" customHeight="1">
      <c r="B14" s="279" t="s">
        <v>333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10"/>
      <c r="O14" s="180"/>
      <c r="P14" s="181"/>
      <c r="Q14" s="39"/>
      <c r="R14" s="39"/>
      <c r="S14" s="39"/>
    </row>
    <row r="15" spans="2:19" ht="24" customHeight="1">
      <c r="B15" s="281" t="s">
        <v>334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10"/>
      <c r="O15" s="180"/>
      <c r="P15" s="181"/>
      <c r="Q15" s="39"/>
      <c r="R15" s="39"/>
      <c r="S15" s="39"/>
    </row>
    <row r="16" spans="2:19" ht="19.5" customHeight="1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13"/>
      <c r="O16" s="39"/>
      <c r="P16" s="39"/>
      <c r="Q16" s="39"/>
      <c r="R16" s="39"/>
      <c r="S16" s="39"/>
    </row>
    <row r="17" spans="2:19" ht="19.5" customHeigh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10"/>
      <c r="O17" s="39"/>
      <c r="P17" s="39"/>
      <c r="Q17" s="39"/>
      <c r="R17" s="39"/>
      <c r="S17" s="39"/>
    </row>
    <row r="18" spans="1:19" ht="40.5" customHeight="1">
      <c r="A18" s="179"/>
      <c r="B18" s="60"/>
      <c r="C18" s="60" t="s">
        <v>233</v>
      </c>
      <c r="D18" s="147" t="s">
        <v>234</v>
      </c>
      <c r="E18" s="60"/>
      <c r="F18" s="85"/>
      <c r="G18" s="40"/>
      <c r="H18" s="40"/>
      <c r="I18" s="40"/>
      <c r="J18" s="61"/>
      <c r="K18" s="45"/>
      <c r="L18" s="62"/>
      <c r="M18" s="62"/>
      <c r="N18" s="10"/>
      <c r="O18" s="39"/>
      <c r="P18" s="39"/>
      <c r="Q18" s="39"/>
      <c r="R18" s="39"/>
      <c r="S18" s="39"/>
    </row>
    <row r="19" spans="1:13" ht="25.5">
      <c r="A19" s="106"/>
      <c r="B19" s="93" t="s">
        <v>232</v>
      </c>
      <c r="C19" s="63">
        <v>408</v>
      </c>
      <c r="D19" s="63">
        <v>91</v>
      </c>
      <c r="E19" s="63"/>
      <c r="G19" s="63"/>
      <c r="H19" s="63"/>
      <c r="I19" s="63"/>
      <c r="J19" s="63"/>
      <c r="K19" s="63"/>
      <c r="L19" s="65"/>
      <c r="M19" s="63"/>
    </row>
    <row r="20" spans="2:13" ht="25.5">
      <c r="B20" s="93" t="s">
        <v>236</v>
      </c>
      <c r="C20" s="63">
        <v>77</v>
      </c>
      <c r="D20" s="63">
        <v>19</v>
      </c>
      <c r="E20" s="63"/>
      <c r="G20" s="63"/>
      <c r="H20" s="63"/>
      <c r="I20" s="63"/>
      <c r="J20" s="63"/>
      <c r="K20" s="63"/>
      <c r="L20" s="65"/>
      <c r="M20" s="63"/>
    </row>
    <row r="21" spans="2:13" ht="20.25" customHeight="1" thickBot="1">
      <c r="B21" s="94" t="s">
        <v>296</v>
      </c>
      <c r="C21" s="66">
        <v>8</v>
      </c>
      <c r="D21" s="40">
        <v>8</v>
      </c>
      <c r="E21" s="40"/>
      <c r="G21" s="40"/>
      <c r="H21" s="40"/>
      <c r="I21" s="40"/>
      <c r="J21" s="40"/>
      <c r="K21" s="63"/>
      <c r="L21" s="65"/>
      <c r="M21" s="63"/>
    </row>
    <row r="22" spans="2:13" ht="25.5">
      <c r="B22" s="157" t="s">
        <v>297</v>
      </c>
      <c r="C22" s="66">
        <v>82</v>
      </c>
      <c r="D22" s="40">
        <v>21</v>
      </c>
      <c r="E22" s="40"/>
      <c r="G22" s="40"/>
      <c r="H22" s="40"/>
      <c r="I22" s="40"/>
      <c r="J22" s="40"/>
      <c r="K22" s="63"/>
      <c r="L22" s="65"/>
      <c r="M22" s="63"/>
    </row>
    <row r="23" spans="2:13" ht="20.25" customHeight="1">
      <c r="B23" s="164" t="s">
        <v>266</v>
      </c>
      <c r="C23" s="66">
        <v>0</v>
      </c>
      <c r="D23" s="40">
        <v>0</v>
      </c>
      <c r="E23" s="40"/>
      <c r="G23" s="40"/>
      <c r="H23" s="40"/>
      <c r="I23" s="40"/>
      <c r="J23" s="40"/>
      <c r="K23" s="63"/>
      <c r="L23" s="65"/>
      <c r="M23" s="63"/>
    </row>
    <row r="24" spans="2:13" ht="20.25" customHeight="1">
      <c r="B24" s="93" t="s">
        <v>235</v>
      </c>
      <c r="C24" s="86">
        <v>68</v>
      </c>
      <c r="D24" s="86">
        <v>21</v>
      </c>
      <c r="E24" s="40"/>
      <c r="G24" s="40"/>
      <c r="H24" s="40"/>
      <c r="I24" s="40"/>
      <c r="J24" s="40"/>
      <c r="K24" s="63"/>
      <c r="L24" s="65"/>
      <c r="M24" s="63"/>
    </row>
    <row r="25" spans="2:15" ht="26.25" thickBot="1">
      <c r="B25" s="94" t="s">
        <v>237</v>
      </c>
      <c r="C25" s="66">
        <v>52</v>
      </c>
      <c r="D25" s="40">
        <v>17</v>
      </c>
      <c r="E25" s="86"/>
      <c r="G25" s="63"/>
      <c r="H25" s="63"/>
      <c r="I25" s="63"/>
      <c r="J25" s="63"/>
      <c r="K25" s="63"/>
      <c r="L25" s="65"/>
      <c r="M25" s="63"/>
      <c r="O25" s="9"/>
    </row>
    <row r="27" spans="2:15" ht="15.75">
      <c r="B27" s="63"/>
      <c r="C27" s="64"/>
      <c r="E27" s="63"/>
      <c r="G27" s="63"/>
      <c r="H27" s="63"/>
      <c r="I27" s="63"/>
      <c r="J27" s="63"/>
      <c r="K27" s="63"/>
      <c r="L27" s="65"/>
      <c r="M27" s="63"/>
      <c r="O27" s="4"/>
    </row>
    <row r="28" spans="2:13" ht="15.75">
      <c r="B28" s="63"/>
      <c r="C28" s="64"/>
      <c r="E28" s="63"/>
      <c r="G28" s="63"/>
      <c r="H28" s="63"/>
      <c r="I28" s="63"/>
      <c r="J28" s="63"/>
      <c r="K28" s="63"/>
      <c r="L28" s="65"/>
      <c r="M28" s="63"/>
    </row>
    <row r="29" spans="2:13" ht="15.75">
      <c r="B29" s="63"/>
      <c r="C29" s="64"/>
      <c r="E29" s="63"/>
      <c r="G29" s="63"/>
      <c r="H29" s="63"/>
      <c r="I29" s="63"/>
      <c r="J29" s="63"/>
      <c r="K29" s="63"/>
      <c r="L29" s="65"/>
      <c r="M29" s="63"/>
    </row>
    <row r="30" spans="2:17" ht="15.75">
      <c r="B30" s="63"/>
      <c r="C30" s="64"/>
      <c r="E30" s="63"/>
      <c r="G30" s="63"/>
      <c r="H30" s="63"/>
      <c r="I30" s="63"/>
      <c r="J30" s="63"/>
      <c r="K30" s="63"/>
      <c r="L30" s="65"/>
      <c r="M30" s="63"/>
      <c r="O30" s="178"/>
      <c r="P30" s="106"/>
      <c r="Q30" s="4"/>
    </row>
    <row r="31" spans="2:14" ht="12.75">
      <c r="B31" s="63"/>
      <c r="C31" s="64"/>
      <c r="E31" s="63"/>
      <c r="G31" s="63"/>
      <c r="H31" s="63"/>
      <c r="I31" s="63"/>
      <c r="J31" s="63"/>
      <c r="K31" s="63"/>
      <c r="L31" s="65"/>
      <c r="M31" s="63"/>
      <c r="N31" s="1"/>
    </row>
    <row r="32" spans="2:14" ht="23.25" customHeight="1">
      <c r="B32" s="63"/>
      <c r="C32" s="64"/>
      <c r="E32" s="63"/>
      <c r="G32" s="63"/>
      <c r="H32" s="63"/>
      <c r="I32" s="63"/>
      <c r="J32" s="63"/>
      <c r="K32" s="63"/>
      <c r="L32" s="65"/>
      <c r="M32" s="63"/>
      <c r="N32" s="1"/>
    </row>
    <row r="33" spans="2:14" ht="15.75" customHeight="1">
      <c r="B33" s="63"/>
      <c r="C33" s="64"/>
      <c r="E33" s="63"/>
      <c r="G33" s="63"/>
      <c r="H33" s="63"/>
      <c r="I33" s="63"/>
      <c r="J33" s="63"/>
      <c r="K33" s="63"/>
      <c r="L33" s="65"/>
      <c r="M33" s="63"/>
      <c r="N33" s="1"/>
    </row>
    <row r="34" spans="2:14" ht="15.75" customHeight="1"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5"/>
      <c r="M34" s="63"/>
      <c r="N34" s="1"/>
    </row>
    <row r="35" spans="2:14" ht="15.75" customHeight="1">
      <c r="B35" s="63"/>
      <c r="C35" s="64"/>
      <c r="D35" s="63"/>
      <c r="E35" s="63"/>
      <c r="F35" s="63"/>
      <c r="G35" s="63"/>
      <c r="H35" s="63"/>
      <c r="I35" s="63"/>
      <c r="J35" s="63"/>
      <c r="K35" s="63"/>
      <c r="L35" s="65"/>
      <c r="M35" s="63"/>
      <c r="N35" s="1"/>
    </row>
    <row r="36" ht="15.75" customHeight="1">
      <c r="N36" s="1"/>
    </row>
    <row r="37" ht="15.75" customHeight="1">
      <c r="N37" s="1"/>
    </row>
    <row r="38" ht="15.75" customHeight="1">
      <c r="N38" s="1"/>
    </row>
    <row r="39" ht="15.75" customHeight="1">
      <c r="N39" s="1"/>
    </row>
    <row r="40" ht="15.75" customHeight="1">
      <c r="N40" s="1"/>
    </row>
  </sheetData>
  <sheetProtection/>
  <mergeCells count="11">
    <mergeCell ref="B14:M14"/>
    <mergeCell ref="B15:M15"/>
    <mergeCell ref="B2:M2"/>
    <mergeCell ref="B3:M3"/>
    <mergeCell ref="B5:C6"/>
    <mergeCell ref="L5:M6"/>
    <mergeCell ref="B4:M4"/>
    <mergeCell ref="M7:M9"/>
    <mergeCell ref="B7:B9"/>
    <mergeCell ref="M10:M12"/>
    <mergeCell ref="B10:B12"/>
  </mergeCells>
  <printOptions horizontalCentered="1" verticalCentered="1"/>
  <pageMargins left="0.551181102362205" right="0.551181102362205" top="0.984251968503937" bottom="0.984251968503937" header="0.511811023622047" footer="0.511811023622047"/>
  <pageSetup horizontalDpi="300" verticalDpi="300" orientation="portrait" paperSize="9" scale="76" r:id="rId2"/>
  <ignoredErrors>
    <ignoredError sqref="D9 E9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14"/>
  <sheetViews>
    <sheetView rightToLeft="1" zoomScaleSheetLayoutView="100" zoomScalePageLayoutView="0" workbookViewId="0" topLeftCell="A1">
      <selection activeCell="C5" sqref="C5:Q6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17" width="9.7109375" style="1" customWidth="1"/>
    <col min="18" max="18" width="23.8515625" style="1" customWidth="1"/>
    <col min="19" max="19" width="10.7109375" style="1" bestFit="1" customWidth="1"/>
    <col min="20" max="20" width="9.140625" style="1" customWidth="1"/>
    <col min="21" max="21" width="19.140625" style="1" customWidth="1"/>
    <col min="22" max="16384" width="9.140625" style="1" customWidth="1"/>
  </cols>
  <sheetData>
    <row r="1" spans="2:18" ht="39.75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2:19" ht="24" customHeight="1">
      <c r="B2" s="279" t="s">
        <v>254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"/>
    </row>
    <row r="3" spans="2:19" ht="24" customHeight="1">
      <c r="B3" s="281" t="s">
        <v>255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3"/>
    </row>
    <row r="4" spans="2:18" ht="24" customHeight="1">
      <c r="B4" s="445" t="s">
        <v>210</v>
      </c>
      <c r="C4" s="261" t="s">
        <v>53</v>
      </c>
      <c r="D4" s="261"/>
      <c r="E4" s="261"/>
      <c r="F4" s="261" t="s">
        <v>57</v>
      </c>
      <c r="G4" s="261"/>
      <c r="H4" s="261"/>
      <c r="I4" s="261" t="s">
        <v>63</v>
      </c>
      <c r="J4" s="261"/>
      <c r="K4" s="261"/>
      <c r="L4" s="260" t="s">
        <v>105</v>
      </c>
      <c r="M4" s="260"/>
      <c r="N4" s="260"/>
      <c r="O4" s="261" t="s">
        <v>238</v>
      </c>
      <c r="P4" s="261"/>
      <c r="Q4" s="261"/>
      <c r="R4" s="263" t="s">
        <v>38</v>
      </c>
    </row>
    <row r="5" spans="2:18" ht="24" customHeight="1">
      <c r="B5" s="445"/>
      <c r="C5" s="469" t="s">
        <v>285</v>
      </c>
      <c r="D5" s="469" t="s">
        <v>71</v>
      </c>
      <c r="E5" s="469" t="s">
        <v>384</v>
      </c>
      <c r="F5" s="469" t="s">
        <v>285</v>
      </c>
      <c r="G5" s="469" t="s">
        <v>71</v>
      </c>
      <c r="H5" s="469" t="s">
        <v>384</v>
      </c>
      <c r="I5" s="469" t="s">
        <v>285</v>
      </c>
      <c r="J5" s="469" t="s">
        <v>71</v>
      </c>
      <c r="K5" s="469" t="s">
        <v>384</v>
      </c>
      <c r="L5" s="469" t="s">
        <v>285</v>
      </c>
      <c r="M5" s="469" t="s">
        <v>71</v>
      </c>
      <c r="N5" s="469" t="s">
        <v>384</v>
      </c>
      <c r="O5" s="469" t="s">
        <v>285</v>
      </c>
      <c r="P5" s="469" t="s">
        <v>71</v>
      </c>
      <c r="Q5" s="469" t="s">
        <v>384</v>
      </c>
      <c r="R5" s="263"/>
    </row>
    <row r="6" spans="2:18" ht="24" customHeight="1">
      <c r="B6" s="446" t="s">
        <v>39</v>
      </c>
      <c r="C6" s="325" t="s">
        <v>385</v>
      </c>
      <c r="D6" s="328" t="s">
        <v>386</v>
      </c>
      <c r="E6" s="328" t="s">
        <v>0</v>
      </c>
      <c r="F6" s="325" t="s">
        <v>385</v>
      </c>
      <c r="G6" s="328" t="s">
        <v>386</v>
      </c>
      <c r="H6" s="328" t="s">
        <v>0</v>
      </c>
      <c r="I6" s="325" t="s">
        <v>385</v>
      </c>
      <c r="J6" s="328" t="s">
        <v>386</v>
      </c>
      <c r="K6" s="328" t="s">
        <v>0</v>
      </c>
      <c r="L6" s="325" t="s">
        <v>385</v>
      </c>
      <c r="M6" s="328" t="s">
        <v>386</v>
      </c>
      <c r="N6" s="328" t="s">
        <v>0</v>
      </c>
      <c r="O6" s="325" t="s">
        <v>385</v>
      </c>
      <c r="P6" s="328" t="s">
        <v>386</v>
      </c>
      <c r="Q6" s="328" t="s">
        <v>0</v>
      </c>
      <c r="R6" s="447" t="s">
        <v>30</v>
      </c>
    </row>
    <row r="7" spans="2:18" ht="24" customHeight="1">
      <c r="B7" s="404" t="s">
        <v>180</v>
      </c>
      <c r="C7" s="21">
        <v>1191</v>
      </c>
      <c r="D7" s="21">
        <v>3063</v>
      </c>
      <c r="E7" s="43">
        <v>4254</v>
      </c>
      <c r="F7" s="28">
        <v>1101</v>
      </c>
      <c r="G7" s="28">
        <v>3023</v>
      </c>
      <c r="H7" s="28">
        <v>4124</v>
      </c>
      <c r="I7" s="21">
        <v>1165</v>
      </c>
      <c r="J7" s="21">
        <v>2693</v>
      </c>
      <c r="K7" s="43">
        <v>3858</v>
      </c>
      <c r="L7" s="21">
        <v>1032</v>
      </c>
      <c r="M7" s="21">
        <v>2432</v>
      </c>
      <c r="N7" s="43">
        <f>M7+L7</f>
        <v>3464</v>
      </c>
      <c r="O7" s="29">
        <v>1072</v>
      </c>
      <c r="P7" s="29">
        <v>2660</v>
      </c>
      <c r="Q7" s="77">
        <f>SUM(O7:P7)</f>
        <v>3732</v>
      </c>
      <c r="R7" s="442" t="s">
        <v>52</v>
      </c>
    </row>
    <row r="8" spans="2:18" ht="24" customHeight="1">
      <c r="B8" s="404" t="s">
        <v>95</v>
      </c>
      <c r="C8" s="21">
        <v>1417</v>
      </c>
      <c r="D8" s="21">
        <v>1258</v>
      </c>
      <c r="E8" s="43">
        <f>SUM(C8:D8)</f>
        <v>2675</v>
      </c>
      <c r="F8" s="28">
        <v>1195</v>
      </c>
      <c r="G8" s="28">
        <v>1286</v>
      </c>
      <c r="H8" s="28">
        <f>SUM(F8:G8)</f>
        <v>2481</v>
      </c>
      <c r="I8" s="21">
        <v>1342</v>
      </c>
      <c r="J8" s="21">
        <v>1185</v>
      </c>
      <c r="K8" s="43">
        <f>I8+J8</f>
        <v>2527</v>
      </c>
      <c r="L8" s="21">
        <v>1504</v>
      </c>
      <c r="M8" s="21">
        <v>1281</v>
      </c>
      <c r="N8" s="43">
        <f>L8+M8</f>
        <v>2785</v>
      </c>
      <c r="O8" s="29">
        <v>1627</v>
      </c>
      <c r="P8" s="29">
        <v>1447</v>
      </c>
      <c r="Q8" s="77">
        <f>SUM(O8:P8)</f>
        <v>3074</v>
      </c>
      <c r="R8" s="442" t="s">
        <v>32</v>
      </c>
    </row>
    <row r="9" spans="2:22" ht="24" customHeight="1">
      <c r="B9" s="404" t="s">
        <v>96</v>
      </c>
      <c r="C9" s="21">
        <v>3485</v>
      </c>
      <c r="D9" s="21">
        <v>2798</v>
      </c>
      <c r="E9" s="43">
        <f>SUM(C9:D9)</f>
        <v>6283</v>
      </c>
      <c r="F9" s="28">
        <v>4659</v>
      </c>
      <c r="G9" s="28">
        <v>3175</v>
      </c>
      <c r="H9" s="28">
        <f>SUM(F9:G9)</f>
        <v>7834</v>
      </c>
      <c r="I9" s="21">
        <v>4695</v>
      </c>
      <c r="J9" s="21">
        <v>2753</v>
      </c>
      <c r="K9" s="43">
        <f>I9+J9</f>
        <v>7448</v>
      </c>
      <c r="L9" s="21">
        <v>4561</v>
      </c>
      <c r="M9" s="21">
        <v>2542</v>
      </c>
      <c r="N9" s="43">
        <f>L9+M9</f>
        <v>7103</v>
      </c>
      <c r="O9" s="29">
        <v>4647</v>
      </c>
      <c r="P9" s="29">
        <v>2545</v>
      </c>
      <c r="Q9" s="77">
        <f>SUM(O9:P9)</f>
        <v>7192</v>
      </c>
      <c r="R9" s="442" t="s">
        <v>33</v>
      </c>
      <c r="T9" s="29"/>
      <c r="U9" s="29"/>
      <c r="V9" s="29"/>
    </row>
    <row r="10" spans="2:21" ht="24" customHeight="1" thickBot="1">
      <c r="B10" s="448" t="s">
        <v>40</v>
      </c>
      <c r="C10" s="449">
        <f aca="true" t="shared" si="0" ref="C10:N10">SUM(C7:C9)</f>
        <v>6093</v>
      </c>
      <c r="D10" s="449">
        <f t="shared" si="0"/>
        <v>7119</v>
      </c>
      <c r="E10" s="449">
        <f t="shared" si="0"/>
        <v>13212</v>
      </c>
      <c r="F10" s="449">
        <f t="shared" si="0"/>
        <v>6955</v>
      </c>
      <c r="G10" s="449">
        <f t="shared" si="0"/>
        <v>7484</v>
      </c>
      <c r="H10" s="449">
        <f t="shared" si="0"/>
        <v>14439</v>
      </c>
      <c r="I10" s="449">
        <f t="shared" si="0"/>
        <v>7202</v>
      </c>
      <c r="J10" s="449">
        <f t="shared" si="0"/>
        <v>6631</v>
      </c>
      <c r="K10" s="449">
        <f t="shared" si="0"/>
        <v>13833</v>
      </c>
      <c r="L10" s="449">
        <f t="shared" si="0"/>
        <v>7097</v>
      </c>
      <c r="M10" s="449">
        <f t="shared" si="0"/>
        <v>6255</v>
      </c>
      <c r="N10" s="449">
        <f t="shared" si="0"/>
        <v>13352</v>
      </c>
      <c r="O10" s="450">
        <f>SUM(O7:O9)</f>
        <v>7346</v>
      </c>
      <c r="P10" s="450">
        <f>SUM(P7:P9)</f>
        <v>6652</v>
      </c>
      <c r="Q10" s="450">
        <f>SUM(Q7:Q9)</f>
        <v>13998</v>
      </c>
      <c r="R10" s="451" t="s">
        <v>0</v>
      </c>
      <c r="U10" s="4"/>
    </row>
    <row r="11" spans="2:19" ht="24" customHeight="1">
      <c r="B11" s="443" t="s">
        <v>97</v>
      </c>
      <c r="C11" s="21">
        <v>32</v>
      </c>
      <c r="D11" s="21">
        <v>46</v>
      </c>
      <c r="E11" s="43">
        <f>SUM(C11:D11)</f>
        <v>78</v>
      </c>
      <c r="F11" s="29">
        <v>31</v>
      </c>
      <c r="G11" s="29">
        <v>47</v>
      </c>
      <c r="H11" s="77">
        <f>SUM(F11:G11)</f>
        <v>78</v>
      </c>
      <c r="I11" s="29">
        <v>32</v>
      </c>
      <c r="J11" s="29">
        <v>42</v>
      </c>
      <c r="K11" s="77">
        <f>SUM(I11:J11)</f>
        <v>74</v>
      </c>
      <c r="L11" s="29">
        <v>32</v>
      </c>
      <c r="M11" s="29">
        <v>43</v>
      </c>
      <c r="N11" s="77">
        <f>SUM(L11:M11)</f>
        <v>75</v>
      </c>
      <c r="O11" s="21">
        <v>33</v>
      </c>
      <c r="P11" s="21">
        <v>44</v>
      </c>
      <c r="Q11" s="43">
        <f>SUM(O11:P11)</f>
        <v>77</v>
      </c>
      <c r="R11" s="442" t="s">
        <v>41</v>
      </c>
      <c r="S11" s="25"/>
    </row>
    <row r="12" spans="2:18" ht="24" customHeight="1" thickBot="1">
      <c r="B12" s="452" t="s">
        <v>98</v>
      </c>
      <c r="C12" s="313">
        <f>C10/C11</f>
        <v>190.40625</v>
      </c>
      <c r="D12" s="313">
        <f>D10/D11</f>
        <v>154.7608695652174</v>
      </c>
      <c r="E12" s="293">
        <f>E10/E11</f>
        <v>169.3846153846154</v>
      </c>
      <c r="F12" s="313">
        <f aca="true" t="shared" si="1" ref="F12:N12">F10/F11</f>
        <v>224.3548387096774</v>
      </c>
      <c r="G12" s="313">
        <f t="shared" si="1"/>
        <v>159.2340425531915</v>
      </c>
      <c r="H12" s="293">
        <f t="shared" si="1"/>
        <v>185.1153846153846</v>
      </c>
      <c r="I12" s="313">
        <f t="shared" si="1"/>
        <v>225.0625</v>
      </c>
      <c r="J12" s="313">
        <f t="shared" si="1"/>
        <v>157.88095238095238</v>
      </c>
      <c r="K12" s="293">
        <f t="shared" si="1"/>
        <v>186.93243243243242</v>
      </c>
      <c r="L12" s="313">
        <f t="shared" si="1"/>
        <v>221.78125</v>
      </c>
      <c r="M12" s="313">
        <f t="shared" si="1"/>
        <v>145.46511627906978</v>
      </c>
      <c r="N12" s="293">
        <f t="shared" si="1"/>
        <v>178.02666666666667</v>
      </c>
      <c r="O12" s="313">
        <f>O10/O11</f>
        <v>222.6060606060606</v>
      </c>
      <c r="P12" s="313">
        <f>P10/P11</f>
        <v>151.1818181818182</v>
      </c>
      <c r="Q12" s="293">
        <f>Q10/Q11</f>
        <v>181.7922077922078</v>
      </c>
      <c r="R12" s="453" t="s">
        <v>60</v>
      </c>
    </row>
    <row r="13" spans="2:18" s="4" customFormat="1" ht="24" customHeight="1">
      <c r="B13" s="274" t="s">
        <v>67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5" t="s">
        <v>68</v>
      </c>
      <c r="O13" s="455"/>
      <c r="P13" s="455"/>
      <c r="Q13" s="455"/>
      <c r="R13" s="455"/>
    </row>
    <row r="14" spans="2:22" s="4" customFormat="1" ht="24" customHeight="1">
      <c r="B14" s="277" t="s">
        <v>81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5"/>
      <c r="P14" s="275"/>
      <c r="Q14" s="275"/>
      <c r="R14" s="275" t="s">
        <v>327</v>
      </c>
      <c r="T14" s="172"/>
      <c r="U14" s="172"/>
      <c r="V14" s="172"/>
    </row>
  </sheetData>
  <sheetProtection/>
  <mergeCells count="10">
    <mergeCell ref="L4:N4"/>
    <mergeCell ref="R4:R5"/>
    <mergeCell ref="O4:Q4"/>
    <mergeCell ref="N13:R13"/>
    <mergeCell ref="B2:R2"/>
    <mergeCell ref="B3:R3"/>
    <mergeCell ref="B4:B5"/>
    <mergeCell ref="C4:E4"/>
    <mergeCell ref="F4:H4"/>
    <mergeCell ref="I4:K4"/>
  </mergeCells>
  <printOptions horizontalCentered="1" verticalCentered="1"/>
  <pageMargins left="0" right="0" top="0.984251968503937" bottom="0.984251968503937" header="0.511811023622047" footer="0.511811023622047"/>
  <pageSetup horizontalDpi="300" verticalDpi="300" orientation="landscape" paperSize="9" scale="78" r:id="rId2"/>
  <ignoredErrors>
    <ignoredError sqref="C10:L10 Q12:R12 E12:N12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rightToLeft="1" zoomScaleSheetLayoutView="100" zoomScalePageLayoutView="0" workbookViewId="0" topLeftCell="A1">
      <selection activeCell="C5" sqref="C5:Q6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17" width="8.7109375" style="1" customWidth="1"/>
    <col min="18" max="18" width="23.8515625" style="1" customWidth="1"/>
    <col min="19" max="19" width="10.7109375" style="1" bestFit="1" customWidth="1"/>
    <col min="20" max="16384" width="9.140625" style="1" customWidth="1"/>
  </cols>
  <sheetData>
    <row r="1" spans="2:18" ht="39.75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2:19" ht="24" customHeight="1">
      <c r="B2" s="279" t="s">
        <v>252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"/>
    </row>
    <row r="3" spans="2:18" ht="24" customHeight="1">
      <c r="B3" s="281" t="s">
        <v>253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2:18" ht="24" customHeight="1">
      <c r="B4" s="256" t="s">
        <v>37</v>
      </c>
      <c r="C4" s="261" t="s">
        <v>247</v>
      </c>
      <c r="D4" s="261"/>
      <c r="E4" s="261"/>
      <c r="F4" s="261" t="s">
        <v>75</v>
      </c>
      <c r="G4" s="261"/>
      <c r="H4" s="261"/>
      <c r="I4" s="261" t="s">
        <v>92</v>
      </c>
      <c r="J4" s="261"/>
      <c r="K4" s="261"/>
      <c r="L4" s="261" t="s">
        <v>106</v>
      </c>
      <c r="M4" s="261"/>
      <c r="N4" s="261"/>
      <c r="O4" s="261" t="s">
        <v>246</v>
      </c>
      <c r="P4" s="261"/>
      <c r="Q4" s="261"/>
      <c r="R4" s="257" t="s">
        <v>38</v>
      </c>
    </row>
    <row r="5" spans="2:18" ht="24" customHeight="1">
      <c r="B5" s="256"/>
      <c r="C5" s="469" t="s">
        <v>285</v>
      </c>
      <c r="D5" s="469" t="s">
        <v>71</v>
      </c>
      <c r="E5" s="469" t="s">
        <v>384</v>
      </c>
      <c r="F5" s="469" t="s">
        <v>285</v>
      </c>
      <c r="G5" s="469" t="s">
        <v>71</v>
      </c>
      <c r="H5" s="469" t="s">
        <v>384</v>
      </c>
      <c r="I5" s="469" t="s">
        <v>285</v>
      </c>
      <c r="J5" s="469" t="s">
        <v>71</v>
      </c>
      <c r="K5" s="469" t="s">
        <v>384</v>
      </c>
      <c r="L5" s="469" t="s">
        <v>285</v>
      </c>
      <c r="M5" s="469" t="s">
        <v>71</v>
      </c>
      <c r="N5" s="469" t="s">
        <v>384</v>
      </c>
      <c r="O5" s="469" t="s">
        <v>285</v>
      </c>
      <c r="P5" s="469" t="s">
        <v>71</v>
      </c>
      <c r="Q5" s="469" t="s">
        <v>384</v>
      </c>
      <c r="R5" s="257"/>
    </row>
    <row r="6" spans="2:18" ht="24" customHeight="1">
      <c r="B6" s="471" t="s">
        <v>61</v>
      </c>
      <c r="C6" s="325" t="s">
        <v>385</v>
      </c>
      <c r="D6" s="328" t="s">
        <v>386</v>
      </c>
      <c r="E6" s="328" t="s">
        <v>0</v>
      </c>
      <c r="F6" s="325" t="s">
        <v>385</v>
      </c>
      <c r="G6" s="328" t="s">
        <v>386</v>
      </c>
      <c r="H6" s="328" t="s">
        <v>0</v>
      </c>
      <c r="I6" s="325" t="s">
        <v>385</v>
      </c>
      <c r="J6" s="328" t="s">
        <v>386</v>
      </c>
      <c r="K6" s="328" t="s">
        <v>0</v>
      </c>
      <c r="L6" s="325" t="s">
        <v>385</v>
      </c>
      <c r="M6" s="328" t="s">
        <v>386</v>
      </c>
      <c r="N6" s="328" t="s">
        <v>0</v>
      </c>
      <c r="O6" s="325" t="s">
        <v>385</v>
      </c>
      <c r="P6" s="328" t="s">
        <v>386</v>
      </c>
      <c r="Q6" s="328" t="s">
        <v>0</v>
      </c>
      <c r="R6" s="444" t="s">
        <v>17</v>
      </c>
    </row>
    <row r="7" spans="2:18" ht="24" customHeight="1">
      <c r="B7" s="457" t="s">
        <v>99</v>
      </c>
      <c r="C7" s="13">
        <v>15</v>
      </c>
      <c r="D7" s="13">
        <v>19</v>
      </c>
      <c r="E7" s="20">
        <f aca="true" t="shared" si="0" ref="E7:E13">SUM(C7:D7)</f>
        <v>34</v>
      </c>
      <c r="F7" s="13">
        <v>14</v>
      </c>
      <c r="G7" s="13">
        <v>23</v>
      </c>
      <c r="H7" s="20">
        <f aca="true" t="shared" si="1" ref="H7:H13">SUM(F7:G7)</f>
        <v>37</v>
      </c>
      <c r="I7" s="37">
        <v>14</v>
      </c>
      <c r="J7" s="37">
        <v>18</v>
      </c>
      <c r="K7" s="403">
        <f aca="true" t="shared" si="2" ref="K7:K13">SUM(I7:J7)</f>
        <v>32</v>
      </c>
      <c r="L7" s="37">
        <v>14</v>
      </c>
      <c r="M7" s="37">
        <v>19</v>
      </c>
      <c r="N7" s="403">
        <f aca="true" t="shared" si="3" ref="N7:N13">SUM(L7:M7)</f>
        <v>33</v>
      </c>
      <c r="O7" s="13">
        <v>14</v>
      </c>
      <c r="P7" s="13">
        <v>19</v>
      </c>
      <c r="Q7" s="20">
        <f aca="true" t="shared" si="4" ref="Q7:Q13">SUM(O7:P7)</f>
        <v>33</v>
      </c>
      <c r="R7" s="442" t="s">
        <v>42</v>
      </c>
    </row>
    <row r="8" spans="2:18" ht="24" customHeight="1">
      <c r="B8" s="457" t="s">
        <v>100</v>
      </c>
      <c r="C8" s="13">
        <v>5</v>
      </c>
      <c r="D8" s="13">
        <v>7</v>
      </c>
      <c r="E8" s="20">
        <f t="shared" si="0"/>
        <v>12</v>
      </c>
      <c r="F8" s="13">
        <v>5</v>
      </c>
      <c r="G8" s="13">
        <v>7</v>
      </c>
      <c r="H8" s="20">
        <f t="shared" si="1"/>
        <v>12</v>
      </c>
      <c r="I8" s="37">
        <v>6</v>
      </c>
      <c r="J8" s="37">
        <v>8</v>
      </c>
      <c r="K8" s="403">
        <f t="shared" si="2"/>
        <v>14</v>
      </c>
      <c r="L8" s="37">
        <v>6</v>
      </c>
      <c r="M8" s="37">
        <v>8</v>
      </c>
      <c r="N8" s="403">
        <f t="shared" si="3"/>
        <v>14</v>
      </c>
      <c r="O8" s="13">
        <v>6</v>
      </c>
      <c r="P8" s="13">
        <v>8</v>
      </c>
      <c r="Q8" s="20">
        <f t="shared" si="4"/>
        <v>14</v>
      </c>
      <c r="R8" s="442" t="s">
        <v>21</v>
      </c>
    </row>
    <row r="9" spans="2:18" ht="24" customHeight="1">
      <c r="B9" s="457" t="s">
        <v>101</v>
      </c>
      <c r="C9" s="13">
        <v>7</v>
      </c>
      <c r="D9" s="13">
        <v>11</v>
      </c>
      <c r="E9" s="20">
        <f t="shared" si="0"/>
        <v>18</v>
      </c>
      <c r="F9" s="13">
        <v>7</v>
      </c>
      <c r="G9" s="13">
        <v>8</v>
      </c>
      <c r="H9" s="20">
        <f t="shared" si="1"/>
        <v>15</v>
      </c>
      <c r="I9" s="37">
        <v>7</v>
      </c>
      <c r="J9" s="37">
        <v>7</v>
      </c>
      <c r="K9" s="403">
        <f t="shared" si="2"/>
        <v>14</v>
      </c>
      <c r="L9" s="37">
        <v>7</v>
      </c>
      <c r="M9" s="37">
        <v>7</v>
      </c>
      <c r="N9" s="403">
        <f t="shared" si="3"/>
        <v>14</v>
      </c>
      <c r="O9" s="13">
        <v>7</v>
      </c>
      <c r="P9" s="13">
        <v>8</v>
      </c>
      <c r="Q9" s="20">
        <f t="shared" si="4"/>
        <v>15</v>
      </c>
      <c r="R9" s="442" t="s">
        <v>22</v>
      </c>
    </row>
    <row r="10" spans="2:18" ht="24" customHeight="1">
      <c r="B10" s="457" t="s">
        <v>102</v>
      </c>
      <c r="C10" s="13">
        <v>1</v>
      </c>
      <c r="D10" s="13">
        <v>2</v>
      </c>
      <c r="E10" s="20">
        <f t="shared" si="0"/>
        <v>3</v>
      </c>
      <c r="F10" s="13">
        <v>1</v>
      </c>
      <c r="G10" s="13">
        <v>2</v>
      </c>
      <c r="H10" s="20">
        <f t="shared" si="1"/>
        <v>3</v>
      </c>
      <c r="I10" s="37">
        <v>1</v>
      </c>
      <c r="J10" s="37">
        <v>2</v>
      </c>
      <c r="K10" s="403">
        <f t="shared" si="2"/>
        <v>3</v>
      </c>
      <c r="L10" s="37">
        <v>1</v>
      </c>
      <c r="M10" s="37">
        <v>2</v>
      </c>
      <c r="N10" s="403">
        <f t="shared" si="3"/>
        <v>3</v>
      </c>
      <c r="O10" s="13">
        <v>2</v>
      </c>
      <c r="P10" s="13">
        <v>2</v>
      </c>
      <c r="Q10" s="20">
        <f t="shared" si="4"/>
        <v>4</v>
      </c>
      <c r="R10" s="442" t="s">
        <v>23</v>
      </c>
    </row>
    <row r="11" spans="2:21" ht="24" customHeight="1">
      <c r="B11" s="457" t="s">
        <v>103</v>
      </c>
      <c r="C11" s="13">
        <v>1</v>
      </c>
      <c r="D11" s="13">
        <v>3</v>
      </c>
      <c r="E11" s="20">
        <f t="shared" si="0"/>
        <v>4</v>
      </c>
      <c r="F11" s="13">
        <v>1</v>
      </c>
      <c r="G11" s="13">
        <v>3</v>
      </c>
      <c r="H11" s="20">
        <f t="shared" si="1"/>
        <v>4</v>
      </c>
      <c r="I11" s="37">
        <v>1</v>
      </c>
      <c r="J11" s="37">
        <v>3</v>
      </c>
      <c r="K11" s="403">
        <f t="shared" si="2"/>
        <v>4</v>
      </c>
      <c r="L11" s="37">
        <v>1</v>
      </c>
      <c r="M11" s="37">
        <v>3</v>
      </c>
      <c r="N11" s="403">
        <f t="shared" si="3"/>
        <v>4</v>
      </c>
      <c r="O11" s="13">
        <v>1</v>
      </c>
      <c r="P11" s="13">
        <v>3</v>
      </c>
      <c r="Q11" s="20">
        <f t="shared" si="4"/>
        <v>4</v>
      </c>
      <c r="R11" s="458" t="s">
        <v>65</v>
      </c>
      <c r="U11" s="4"/>
    </row>
    <row r="12" spans="2:18" ht="24" customHeight="1">
      <c r="B12" s="457" t="s">
        <v>84</v>
      </c>
      <c r="C12" s="13">
        <v>2</v>
      </c>
      <c r="D12" s="13">
        <v>2</v>
      </c>
      <c r="E12" s="20">
        <f t="shared" si="0"/>
        <v>4</v>
      </c>
      <c r="F12" s="13">
        <v>2</v>
      </c>
      <c r="G12" s="13">
        <v>2</v>
      </c>
      <c r="H12" s="20">
        <f t="shared" si="1"/>
        <v>4</v>
      </c>
      <c r="I12" s="37">
        <v>2</v>
      </c>
      <c r="J12" s="37">
        <v>2</v>
      </c>
      <c r="K12" s="403">
        <f t="shared" si="2"/>
        <v>4</v>
      </c>
      <c r="L12" s="37">
        <v>2</v>
      </c>
      <c r="M12" s="37">
        <v>2</v>
      </c>
      <c r="N12" s="403">
        <f t="shared" si="3"/>
        <v>4</v>
      </c>
      <c r="O12" s="13">
        <v>1</v>
      </c>
      <c r="P12" s="13">
        <v>2</v>
      </c>
      <c r="Q12" s="20">
        <f t="shared" si="4"/>
        <v>3</v>
      </c>
      <c r="R12" s="458" t="s">
        <v>64</v>
      </c>
    </row>
    <row r="13" spans="2:18" ht="24" customHeight="1">
      <c r="B13" s="457" t="s">
        <v>89</v>
      </c>
      <c r="C13" s="13">
        <v>1</v>
      </c>
      <c r="D13" s="13">
        <v>2</v>
      </c>
      <c r="E13" s="20">
        <f t="shared" si="0"/>
        <v>3</v>
      </c>
      <c r="F13" s="13">
        <v>1</v>
      </c>
      <c r="G13" s="13">
        <v>2</v>
      </c>
      <c r="H13" s="20">
        <f t="shared" si="1"/>
        <v>3</v>
      </c>
      <c r="I13" s="37">
        <v>1</v>
      </c>
      <c r="J13" s="37">
        <v>2</v>
      </c>
      <c r="K13" s="403">
        <f t="shared" si="2"/>
        <v>3</v>
      </c>
      <c r="L13" s="37">
        <v>1</v>
      </c>
      <c r="M13" s="37">
        <v>2</v>
      </c>
      <c r="N13" s="403">
        <f t="shared" si="3"/>
        <v>3</v>
      </c>
      <c r="O13" s="13">
        <v>2</v>
      </c>
      <c r="P13" s="13">
        <v>2</v>
      </c>
      <c r="Q13" s="20">
        <f t="shared" si="4"/>
        <v>4</v>
      </c>
      <c r="R13" s="458" t="s">
        <v>66</v>
      </c>
    </row>
    <row r="14" spans="2:19" ht="24" customHeight="1" thickBot="1">
      <c r="B14" s="459" t="s">
        <v>43</v>
      </c>
      <c r="C14" s="460">
        <f aca="true" t="shared" si="5" ref="C14:K14">SUM(C7:C13)</f>
        <v>32</v>
      </c>
      <c r="D14" s="460">
        <f t="shared" si="5"/>
        <v>46</v>
      </c>
      <c r="E14" s="460">
        <f t="shared" si="5"/>
        <v>78</v>
      </c>
      <c r="F14" s="461">
        <f t="shared" si="5"/>
        <v>31</v>
      </c>
      <c r="G14" s="461">
        <f t="shared" si="5"/>
        <v>47</v>
      </c>
      <c r="H14" s="461">
        <f t="shared" si="5"/>
        <v>78</v>
      </c>
      <c r="I14" s="461">
        <f t="shared" si="5"/>
        <v>32</v>
      </c>
      <c r="J14" s="461">
        <f t="shared" si="5"/>
        <v>42</v>
      </c>
      <c r="K14" s="461">
        <f t="shared" si="5"/>
        <v>74</v>
      </c>
      <c r="L14" s="461">
        <f aca="true" t="shared" si="6" ref="L14:Q14">SUM(L7:L13)</f>
        <v>32</v>
      </c>
      <c r="M14" s="461">
        <f t="shared" si="6"/>
        <v>43</v>
      </c>
      <c r="N14" s="461">
        <f t="shared" si="6"/>
        <v>75</v>
      </c>
      <c r="O14" s="460">
        <f t="shared" si="6"/>
        <v>33</v>
      </c>
      <c r="P14" s="460">
        <f t="shared" si="6"/>
        <v>44</v>
      </c>
      <c r="Q14" s="460">
        <f t="shared" si="6"/>
        <v>77</v>
      </c>
      <c r="R14" s="451" t="s">
        <v>0</v>
      </c>
      <c r="S14" s="25"/>
    </row>
    <row r="15" spans="2:18" s="4" customFormat="1" ht="24" customHeight="1">
      <c r="B15" s="274" t="s">
        <v>320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456" t="s">
        <v>68</v>
      </c>
      <c r="N15" s="456"/>
      <c r="O15" s="456"/>
      <c r="P15" s="456"/>
      <c r="Q15" s="456"/>
      <c r="R15" s="456"/>
    </row>
    <row r="16" spans="2:18" s="4" customFormat="1" ht="24" customHeight="1">
      <c r="B16" s="277" t="s">
        <v>81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5"/>
      <c r="P16" s="275"/>
      <c r="Q16" s="275"/>
      <c r="R16" s="275" t="s">
        <v>327</v>
      </c>
    </row>
    <row r="17" spans="2:19" s="10" customFormat="1" ht="24" customHeight="1">
      <c r="B17" s="279" t="s">
        <v>305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1"/>
    </row>
    <row r="18" spans="2:18" ht="24" customHeight="1">
      <c r="B18" s="281" t="s">
        <v>306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20:24" ht="19.5" customHeight="1">
      <c r="T19" s="39"/>
      <c r="U19" s="39"/>
      <c r="V19" s="39"/>
      <c r="W19" s="39"/>
      <c r="X19" s="39"/>
    </row>
    <row r="22" spans="3:17" ht="12.75">
      <c r="C22" s="83" t="s">
        <v>106</v>
      </c>
      <c r="D22" s="83" t="s">
        <v>246</v>
      </c>
      <c r="O22" s="84" t="s">
        <v>93</v>
      </c>
      <c r="P22" s="84" t="s">
        <v>148</v>
      </c>
      <c r="Q22" s="83" t="s">
        <v>75</v>
      </c>
    </row>
    <row r="23" spans="2:17" ht="12.75">
      <c r="B23" s="24" t="s">
        <v>5</v>
      </c>
      <c r="C23" s="1">
        <v>32</v>
      </c>
      <c r="D23" s="1">
        <v>33</v>
      </c>
      <c r="O23" s="1">
        <v>32</v>
      </c>
      <c r="P23" s="1">
        <v>32</v>
      </c>
      <c r="Q23" s="1">
        <v>31</v>
      </c>
    </row>
    <row r="24" spans="2:17" ht="12.75">
      <c r="B24" s="24" t="s">
        <v>94</v>
      </c>
      <c r="C24" s="1">
        <v>43</v>
      </c>
      <c r="D24" s="1">
        <v>44</v>
      </c>
      <c r="O24" s="1">
        <v>48</v>
      </c>
      <c r="P24" s="1">
        <v>46</v>
      </c>
      <c r="Q24" s="1">
        <v>47</v>
      </c>
    </row>
    <row r="27" ht="15">
      <c r="A27" s="179"/>
    </row>
    <row r="28" ht="12.75">
      <c r="A28" s="106"/>
    </row>
    <row r="29" ht="12.75">
      <c r="A29" s="16"/>
    </row>
  </sheetData>
  <sheetProtection/>
  <mergeCells count="12">
    <mergeCell ref="B17:R17"/>
    <mergeCell ref="B18:R18"/>
    <mergeCell ref="B2:R2"/>
    <mergeCell ref="B3:R3"/>
    <mergeCell ref="M15:R15"/>
    <mergeCell ref="O4:Q4"/>
    <mergeCell ref="F4:H4"/>
    <mergeCell ref="B4:B5"/>
    <mergeCell ref="R4:R5"/>
    <mergeCell ref="I4:K4"/>
    <mergeCell ref="L4:N4"/>
    <mergeCell ref="C4:E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rightToLeft="1" zoomScalePageLayoutView="0" workbookViewId="0" topLeftCell="A1">
      <selection activeCell="C6" sqref="C6:K7"/>
    </sheetView>
  </sheetViews>
  <sheetFormatPr defaultColWidth="9.140625" defaultRowHeight="15"/>
  <cols>
    <col min="1" max="1" width="15.7109375" style="0" customWidth="1"/>
    <col min="2" max="2" width="23.8515625" style="0" customWidth="1"/>
    <col min="3" max="11" width="10.7109375" style="0" customWidth="1"/>
    <col min="12" max="12" width="23.8515625" style="0" customWidth="1"/>
  </cols>
  <sheetData>
    <row r="1" spans="2:12" ht="39.75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2:12" ht="24" customHeight="1">
      <c r="B2" s="279" t="s">
        <v>250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24" customHeight="1">
      <c r="B3" s="281" t="s">
        <v>251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2:14" ht="24" customHeight="1">
      <c r="B4" s="319" t="s">
        <v>204</v>
      </c>
      <c r="C4" s="464" t="s">
        <v>182</v>
      </c>
      <c r="D4" s="464"/>
      <c r="E4" s="464"/>
      <c r="F4" s="464" t="s">
        <v>183</v>
      </c>
      <c r="G4" s="464"/>
      <c r="H4" s="464"/>
      <c r="I4" s="464" t="s">
        <v>181</v>
      </c>
      <c r="J4" s="464"/>
      <c r="K4" s="464"/>
      <c r="L4" s="323" t="s">
        <v>44</v>
      </c>
      <c r="M4" s="179"/>
      <c r="N4" s="100"/>
    </row>
    <row r="5" spans="2:14" ht="24" customHeight="1">
      <c r="B5" s="319"/>
      <c r="C5" s="465" t="s">
        <v>174</v>
      </c>
      <c r="D5" s="465"/>
      <c r="E5" s="465"/>
      <c r="F5" s="465" t="s">
        <v>175</v>
      </c>
      <c r="G5" s="465"/>
      <c r="H5" s="465"/>
      <c r="I5" s="465" t="s">
        <v>0</v>
      </c>
      <c r="J5" s="465"/>
      <c r="K5" s="465"/>
      <c r="L5" s="323"/>
      <c r="M5" s="179"/>
      <c r="N5" s="100"/>
    </row>
    <row r="6" spans="2:14" ht="24" customHeight="1">
      <c r="B6" s="466" t="s">
        <v>207</v>
      </c>
      <c r="C6" s="469" t="s">
        <v>285</v>
      </c>
      <c r="D6" s="469" t="s">
        <v>71</v>
      </c>
      <c r="E6" s="469" t="s">
        <v>384</v>
      </c>
      <c r="F6" s="469" t="s">
        <v>285</v>
      </c>
      <c r="G6" s="469" t="s">
        <v>71</v>
      </c>
      <c r="H6" s="469" t="s">
        <v>384</v>
      </c>
      <c r="I6" s="469" t="s">
        <v>285</v>
      </c>
      <c r="J6" s="469" t="s">
        <v>71</v>
      </c>
      <c r="K6" s="469" t="s">
        <v>384</v>
      </c>
      <c r="L6" s="414" t="s">
        <v>38</v>
      </c>
      <c r="M6" s="462"/>
      <c r="N6" s="162"/>
    </row>
    <row r="7" spans="2:12" ht="24" customHeight="1">
      <c r="B7" s="467" t="s">
        <v>25</v>
      </c>
      <c r="C7" s="325" t="s">
        <v>385</v>
      </c>
      <c r="D7" s="328" t="s">
        <v>386</v>
      </c>
      <c r="E7" s="328" t="s">
        <v>0</v>
      </c>
      <c r="F7" s="325" t="s">
        <v>385</v>
      </c>
      <c r="G7" s="328" t="s">
        <v>386</v>
      </c>
      <c r="H7" s="328" t="s">
        <v>0</v>
      </c>
      <c r="I7" s="325" t="s">
        <v>385</v>
      </c>
      <c r="J7" s="328" t="s">
        <v>386</v>
      </c>
      <c r="K7" s="328" t="s">
        <v>0</v>
      </c>
      <c r="L7" s="468" t="s">
        <v>30</v>
      </c>
    </row>
    <row r="8" spans="2:12" ht="24" customHeight="1">
      <c r="B8" s="463" t="s">
        <v>104</v>
      </c>
      <c r="C8" s="186">
        <v>289</v>
      </c>
      <c r="D8" s="186">
        <v>867</v>
      </c>
      <c r="E8" s="78">
        <f>SUM(C8:D8)</f>
        <v>1156</v>
      </c>
      <c r="F8" s="186">
        <v>783</v>
      </c>
      <c r="G8" s="186">
        <v>1793</v>
      </c>
      <c r="H8" s="78">
        <f>F8+G8</f>
        <v>2576</v>
      </c>
      <c r="I8" s="186">
        <f aca="true" t="shared" si="0" ref="I8:J10">C8+F8</f>
        <v>1072</v>
      </c>
      <c r="J8" s="186">
        <f t="shared" si="0"/>
        <v>2660</v>
      </c>
      <c r="K8" s="78">
        <f>SUM(I8:J8)</f>
        <v>3732</v>
      </c>
      <c r="L8" s="405" t="s">
        <v>52</v>
      </c>
    </row>
    <row r="9" spans="2:12" ht="24" customHeight="1">
      <c r="B9" s="407" t="s">
        <v>27</v>
      </c>
      <c r="C9" s="186">
        <v>1181</v>
      </c>
      <c r="D9" s="186">
        <v>845</v>
      </c>
      <c r="E9" s="78">
        <f>SUM(C9:D9)</f>
        <v>2026</v>
      </c>
      <c r="F9" s="186">
        <v>446</v>
      </c>
      <c r="G9" s="186">
        <v>602</v>
      </c>
      <c r="H9" s="78">
        <f>F9+G9</f>
        <v>1048</v>
      </c>
      <c r="I9" s="186">
        <f t="shared" si="0"/>
        <v>1627</v>
      </c>
      <c r="J9" s="186">
        <f t="shared" si="0"/>
        <v>1447</v>
      </c>
      <c r="K9" s="78">
        <f>SUM(I9:J9)</f>
        <v>3074</v>
      </c>
      <c r="L9" s="405" t="s">
        <v>32</v>
      </c>
    </row>
    <row r="10" spans="2:12" ht="24" customHeight="1">
      <c r="B10" s="407" t="s">
        <v>28</v>
      </c>
      <c r="C10" s="186">
        <v>3979</v>
      </c>
      <c r="D10" s="186">
        <v>1893</v>
      </c>
      <c r="E10" s="78">
        <f>SUM(C10:D10)</f>
        <v>5872</v>
      </c>
      <c r="F10" s="186">
        <v>668</v>
      </c>
      <c r="G10" s="186">
        <v>652</v>
      </c>
      <c r="H10" s="78">
        <f>F10+G10</f>
        <v>1320</v>
      </c>
      <c r="I10" s="186">
        <f t="shared" si="0"/>
        <v>4647</v>
      </c>
      <c r="J10" s="186">
        <f t="shared" si="0"/>
        <v>2545</v>
      </c>
      <c r="K10" s="78">
        <f>SUM(I10:J10)</f>
        <v>7192</v>
      </c>
      <c r="L10" s="405" t="s">
        <v>33</v>
      </c>
    </row>
    <row r="11" spans="2:12" ht="24" customHeight="1" thickBot="1">
      <c r="B11" s="417" t="s">
        <v>56</v>
      </c>
      <c r="C11" s="470">
        <f aca="true" t="shared" si="1" ref="C11:K11">SUM(C8:C10)</f>
        <v>5449</v>
      </c>
      <c r="D11" s="470">
        <f t="shared" si="1"/>
        <v>3605</v>
      </c>
      <c r="E11" s="470">
        <f t="shared" si="1"/>
        <v>9054</v>
      </c>
      <c r="F11" s="470">
        <f t="shared" si="1"/>
        <v>1897</v>
      </c>
      <c r="G11" s="470">
        <f t="shared" si="1"/>
        <v>3047</v>
      </c>
      <c r="H11" s="470">
        <f t="shared" si="1"/>
        <v>4944</v>
      </c>
      <c r="I11" s="470">
        <f t="shared" si="1"/>
        <v>7346</v>
      </c>
      <c r="J11" s="470">
        <f t="shared" si="1"/>
        <v>6652</v>
      </c>
      <c r="K11" s="470">
        <f t="shared" si="1"/>
        <v>13998</v>
      </c>
      <c r="L11" s="418" t="s">
        <v>0</v>
      </c>
    </row>
    <row r="12" spans="2:13" s="10" customFormat="1" ht="24" customHeight="1">
      <c r="B12" s="365" t="s">
        <v>223</v>
      </c>
      <c r="C12" s="365"/>
      <c r="D12" s="358"/>
      <c r="E12" s="358"/>
      <c r="F12" s="358"/>
      <c r="G12" s="358"/>
      <c r="H12" s="358"/>
      <c r="I12" s="366" t="s">
        <v>222</v>
      </c>
      <c r="J12" s="366"/>
      <c r="K12" s="366"/>
      <c r="L12" s="366"/>
      <c r="M12" s="44"/>
    </row>
    <row r="13" spans="2:13" s="4" customFormat="1" ht="24" customHeight="1">
      <c r="B13" s="277" t="s">
        <v>81</v>
      </c>
      <c r="C13" s="277"/>
      <c r="D13" s="275"/>
      <c r="E13" s="275"/>
      <c r="F13" s="276"/>
      <c r="G13" s="276"/>
      <c r="H13" s="276"/>
      <c r="I13" s="276"/>
      <c r="J13" s="276"/>
      <c r="K13" s="276"/>
      <c r="L13" s="275" t="s">
        <v>327</v>
      </c>
      <c r="M13" s="27"/>
    </row>
    <row r="14" spans="2:12" s="4" customFormat="1" ht="24" customHeight="1">
      <c r="B14" s="277" t="s">
        <v>83</v>
      </c>
      <c r="C14" s="277"/>
      <c r="D14" s="275"/>
      <c r="E14" s="275"/>
      <c r="F14" s="275"/>
      <c r="G14" s="275"/>
      <c r="H14" s="276"/>
      <c r="I14" s="275"/>
      <c r="J14" s="276"/>
      <c r="K14" s="276"/>
      <c r="L14" s="275" t="s">
        <v>82</v>
      </c>
    </row>
    <row r="15" spans="2:12" s="10" customFormat="1" ht="24" customHeight="1">
      <c r="B15" s="279" t="s">
        <v>307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</row>
    <row r="16" spans="2:12" s="10" customFormat="1" ht="24" customHeight="1">
      <c r="B16" s="281" t="s">
        <v>308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>
      <c r="A22" s="179"/>
    </row>
    <row r="23" spans="1:17" ht="24.75" customHeight="1">
      <c r="A23" s="103"/>
      <c r="D23" t="s">
        <v>166</v>
      </c>
      <c r="F23" t="s">
        <v>167</v>
      </c>
      <c r="H23" t="s">
        <v>168</v>
      </c>
      <c r="N23" s="188"/>
      <c r="O23" s="103"/>
      <c r="P23" s="103"/>
      <c r="Q23" s="103"/>
    </row>
    <row r="24" spans="3:9" ht="24.75" customHeight="1">
      <c r="C24" s="79"/>
      <c r="D24" s="74" t="s">
        <v>34</v>
      </c>
      <c r="E24" s="75" t="s">
        <v>35</v>
      </c>
      <c r="F24" s="74" t="s">
        <v>34</v>
      </c>
      <c r="G24" s="75" t="s">
        <v>35</v>
      </c>
      <c r="H24" s="74" t="s">
        <v>34</v>
      </c>
      <c r="I24" s="75" t="s">
        <v>35</v>
      </c>
    </row>
    <row r="25" spans="3:14" ht="24.75" customHeight="1">
      <c r="C25" s="79" t="s">
        <v>186</v>
      </c>
      <c r="D25" s="174">
        <v>289</v>
      </c>
      <c r="E25" s="175">
        <v>867</v>
      </c>
      <c r="F25" s="165">
        <v>1180</v>
      </c>
      <c r="G25" s="165">
        <v>845</v>
      </c>
      <c r="H25" s="165">
        <v>3979</v>
      </c>
      <c r="I25" s="165">
        <v>1893</v>
      </c>
      <c r="N25" s="103"/>
    </row>
    <row r="26" spans="3:14" ht="24.75" customHeight="1">
      <c r="C26" s="79" t="s">
        <v>187</v>
      </c>
      <c r="D26" s="185">
        <v>783</v>
      </c>
      <c r="E26" s="165">
        <v>1793</v>
      </c>
      <c r="F26" s="165">
        <v>446</v>
      </c>
      <c r="G26" s="165">
        <v>602</v>
      </c>
      <c r="H26" s="165">
        <v>668</v>
      </c>
      <c r="I26" s="165">
        <v>652</v>
      </c>
      <c r="N26" s="103"/>
    </row>
    <row r="27" spans="3:14" ht="15">
      <c r="C27" s="79"/>
      <c r="D27" s="79"/>
      <c r="N27" s="103"/>
    </row>
    <row r="28" ht="15">
      <c r="N28" s="103"/>
    </row>
    <row r="29" ht="15">
      <c r="N29" s="103"/>
    </row>
    <row r="30" ht="15">
      <c r="N30" s="161"/>
    </row>
    <row r="31" ht="15">
      <c r="N31" s="161"/>
    </row>
    <row r="32" ht="15">
      <c r="N32" s="103"/>
    </row>
    <row r="33" ht="15">
      <c r="N33" s="103"/>
    </row>
    <row r="34" ht="15">
      <c r="N34" s="103"/>
    </row>
    <row r="35" ht="15">
      <c r="N35" s="103"/>
    </row>
    <row r="36" ht="15">
      <c r="N36" s="103"/>
    </row>
  </sheetData>
  <sheetProtection/>
  <mergeCells count="14">
    <mergeCell ref="B16:L16"/>
    <mergeCell ref="B2:L2"/>
    <mergeCell ref="B3:L3"/>
    <mergeCell ref="B4:B5"/>
    <mergeCell ref="I4:K4"/>
    <mergeCell ref="F4:H4"/>
    <mergeCell ref="B15:L15"/>
    <mergeCell ref="I5:K5"/>
    <mergeCell ref="C5:E5"/>
    <mergeCell ref="B12:C12"/>
    <mergeCell ref="C4:E4"/>
    <mergeCell ref="I12:L12"/>
    <mergeCell ref="F5:H5"/>
    <mergeCell ref="L4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rightToLeft="1" zoomScalePageLayoutView="0" workbookViewId="0" topLeftCell="A1">
      <selection activeCell="F6" sqref="F6:K7"/>
    </sheetView>
  </sheetViews>
  <sheetFormatPr defaultColWidth="9.140625" defaultRowHeight="15"/>
  <cols>
    <col min="1" max="1" width="15.7109375" style="0" customWidth="1"/>
    <col min="2" max="2" width="23.8515625" style="0" customWidth="1"/>
    <col min="3" max="11" width="10.7109375" style="0" customWidth="1"/>
    <col min="12" max="12" width="23.8515625" style="0" customWidth="1"/>
  </cols>
  <sheetData>
    <row r="1" spans="2:12" ht="39.75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2:19" ht="24" customHeight="1">
      <c r="B2" s="279" t="s">
        <v>322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N2" s="199"/>
      <c r="O2" s="199"/>
      <c r="P2" s="199"/>
      <c r="Q2" s="199"/>
      <c r="R2" s="103"/>
      <c r="S2" s="103"/>
    </row>
    <row r="3" spans="2:12" ht="24" customHeight="1">
      <c r="B3" s="281" t="s">
        <v>249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2:17" ht="24" customHeight="1">
      <c r="B4" s="319" t="s">
        <v>204</v>
      </c>
      <c r="C4" s="464" t="s">
        <v>182</v>
      </c>
      <c r="D4" s="464"/>
      <c r="E4" s="464"/>
      <c r="F4" s="464" t="s">
        <v>183</v>
      </c>
      <c r="G4" s="464"/>
      <c r="H4" s="464"/>
      <c r="I4" s="464" t="s">
        <v>181</v>
      </c>
      <c r="J4" s="464"/>
      <c r="K4" s="464"/>
      <c r="L4" s="323" t="s">
        <v>44</v>
      </c>
      <c r="N4" s="200"/>
      <c r="O4" s="200"/>
      <c r="P4" s="103"/>
      <c r="Q4" s="103"/>
    </row>
    <row r="5" spans="2:17" ht="24" customHeight="1">
      <c r="B5" s="319"/>
      <c r="C5" s="465" t="s">
        <v>174</v>
      </c>
      <c r="D5" s="465"/>
      <c r="E5" s="465"/>
      <c r="F5" s="465" t="s">
        <v>175</v>
      </c>
      <c r="G5" s="465"/>
      <c r="H5" s="465"/>
      <c r="I5" s="465" t="s">
        <v>0</v>
      </c>
      <c r="J5" s="465"/>
      <c r="K5" s="465"/>
      <c r="L5" s="323"/>
      <c r="N5" s="200"/>
      <c r="O5" s="200"/>
      <c r="P5" s="96"/>
      <c r="Q5" s="103"/>
    </row>
    <row r="6" spans="2:17" ht="24" customHeight="1">
      <c r="B6" s="466" t="s">
        <v>207</v>
      </c>
      <c r="C6" s="469" t="s">
        <v>285</v>
      </c>
      <c r="D6" s="469" t="s">
        <v>71</v>
      </c>
      <c r="E6" s="469" t="s">
        <v>384</v>
      </c>
      <c r="F6" s="469" t="s">
        <v>285</v>
      </c>
      <c r="G6" s="469" t="s">
        <v>71</v>
      </c>
      <c r="H6" s="469" t="s">
        <v>384</v>
      </c>
      <c r="I6" s="469" t="s">
        <v>285</v>
      </c>
      <c r="J6" s="469" t="s">
        <v>71</v>
      </c>
      <c r="K6" s="469" t="s">
        <v>384</v>
      </c>
      <c r="L6" s="414" t="s">
        <v>38</v>
      </c>
      <c r="N6" s="198"/>
      <c r="O6" s="198"/>
      <c r="P6" s="103"/>
      <c r="Q6" s="103"/>
    </row>
    <row r="7" spans="2:17" ht="24" customHeight="1">
      <c r="B7" s="467" t="s">
        <v>25</v>
      </c>
      <c r="C7" s="325" t="s">
        <v>385</v>
      </c>
      <c r="D7" s="328" t="s">
        <v>386</v>
      </c>
      <c r="E7" s="328" t="s">
        <v>0</v>
      </c>
      <c r="F7" s="325" t="s">
        <v>385</v>
      </c>
      <c r="G7" s="328" t="s">
        <v>386</v>
      </c>
      <c r="H7" s="328" t="s">
        <v>0</v>
      </c>
      <c r="I7" s="325" t="s">
        <v>385</v>
      </c>
      <c r="J7" s="328" t="s">
        <v>386</v>
      </c>
      <c r="K7" s="328" t="s">
        <v>0</v>
      </c>
      <c r="L7" s="468" t="s">
        <v>30</v>
      </c>
      <c r="N7" s="103"/>
      <c r="O7" s="103"/>
      <c r="P7" s="103"/>
      <c r="Q7" s="103"/>
    </row>
    <row r="8" spans="2:12" ht="24" customHeight="1">
      <c r="B8" s="407" t="s">
        <v>27</v>
      </c>
      <c r="C8" s="47">
        <v>1337</v>
      </c>
      <c r="D8" s="47">
        <v>331</v>
      </c>
      <c r="E8" s="349">
        <f>SUM(C8:D8)</f>
        <v>1668</v>
      </c>
      <c r="F8" s="47">
        <v>449</v>
      </c>
      <c r="G8" s="47">
        <v>455</v>
      </c>
      <c r="H8" s="349">
        <f>F8+G8</f>
        <v>904</v>
      </c>
      <c r="I8" s="47">
        <f>C8+F8</f>
        <v>1786</v>
      </c>
      <c r="J8" s="47">
        <f>D8+G8</f>
        <v>786</v>
      </c>
      <c r="K8" s="349">
        <f>SUM(I8:J8)</f>
        <v>2572</v>
      </c>
      <c r="L8" s="405" t="s">
        <v>32</v>
      </c>
    </row>
    <row r="9" spans="2:12" ht="24" customHeight="1">
      <c r="B9" s="475" t="s">
        <v>28</v>
      </c>
      <c r="C9" s="476">
        <v>6074</v>
      </c>
      <c r="D9" s="476">
        <v>1463</v>
      </c>
      <c r="E9" s="477">
        <f>SUM(C9:D9)</f>
        <v>7537</v>
      </c>
      <c r="F9" s="476">
        <v>1251</v>
      </c>
      <c r="G9" s="476">
        <v>804</v>
      </c>
      <c r="H9" s="477">
        <f>F9+G9</f>
        <v>2055</v>
      </c>
      <c r="I9" s="476">
        <f>C9+F9</f>
        <v>7325</v>
      </c>
      <c r="J9" s="476">
        <f>D9+G9</f>
        <v>2267</v>
      </c>
      <c r="K9" s="477">
        <f>SUM(I9:J9)</f>
        <v>9592</v>
      </c>
      <c r="L9" s="478" t="s">
        <v>33</v>
      </c>
    </row>
    <row r="10" spans="2:12" ht="24" customHeight="1" thickBot="1">
      <c r="B10" s="472" t="s">
        <v>56</v>
      </c>
      <c r="C10" s="473">
        <f aca="true" t="shared" si="0" ref="C10:K10">SUM(C8:C9)</f>
        <v>7411</v>
      </c>
      <c r="D10" s="473">
        <f t="shared" si="0"/>
        <v>1794</v>
      </c>
      <c r="E10" s="473">
        <f t="shared" si="0"/>
        <v>9205</v>
      </c>
      <c r="F10" s="473">
        <f t="shared" si="0"/>
        <v>1700</v>
      </c>
      <c r="G10" s="473">
        <f t="shared" si="0"/>
        <v>1259</v>
      </c>
      <c r="H10" s="473">
        <f t="shared" si="0"/>
        <v>2959</v>
      </c>
      <c r="I10" s="473">
        <f t="shared" si="0"/>
        <v>9111</v>
      </c>
      <c r="J10" s="473">
        <f t="shared" si="0"/>
        <v>3053</v>
      </c>
      <c r="K10" s="473">
        <f t="shared" si="0"/>
        <v>12164</v>
      </c>
      <c r="L10" s="474" t="s">
        <v>0</v>
      </c>
    </row>
    <row r="11" spans="2:15" s="10" customFormat="1" ht="24" customHeight="1">
      <c r="B11" s="365" t="s">
        <v>328</v>
      </c>
      <c r="C11" s="365"/>
      <c r="D11" s="358"/>
      <c r="E11" s="358"/>
      <c r="F11" s="358"/>
      <c r="G11" s="358"/>
      <c r="H11" s="358"/>
      <c r="I11" s="366" t="s">
        <v>222</v>
      </c>
      <c r="J11" s="366"/>
      <c r="K11" s="366"/>
      <c r="L11" s="366"/>
      <c r="M11" s="182"/>
      <c r="N11" s="173"/>
      <c r="O11" s="12"/>
    </row>
    <row r="12" spans="2:13" s="4" customFormat="1" ht="24" customHeight="1">
      <c r="B12" s="277" t="s">
        <v>321</v>
      </c>
      <c r="C12" s="277"/>
      <c r="D12" s="275"/>
      <c r="E12" s="275"/>
      <c r="F12" s="276"/>
      <c r="G12" s="276"/>
      <c r="H12" s="276"/>
      <c r="I12" s="276"/>
      <c r="J12" s="276"/>
      <c r="K12" s="276"/>
      <c r="L12" s="275" t="s">
        <v>327</v>
      </c>
      <c r="M12" s="27"/>
    </row>
    <row r="13" spans="2:12" s="4" customFormat="1" ht="24" customHeight="1">
      <c r="B13" s="277" t="s">
        <v>83</v>
      </c>
      <c r="C13" s="277"/>
      <c r="D13" s="275"/>
      <c r="E13" s="275"/>
      <c r="F13" s="275"/>
      <c r="G13" s="275"/>
      <c r="H13" s="276"/>
      <c r="I13" s="275"/>
      <c r="J13" s="276"/>
      <c r="K13" s="276"/>
      <c r="L13" s="275" t="s">
        <v>82</v>
      </c>
    </row>
    <row r="14" spans="2:16" ht="24" customHeight="1">
      <c r="B14" s="279" t="s">
        <v>323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N14" s="103"/>
      <c r="O14" s="103"/>
      <c r="P14" s="103"/>
    </row>
    <row r="15" spans="2:16" ht="24" customHeight="1">
      <c r="B15" s="281" t="s">
        <v>309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N15" s="103"/>
      <c r="O15" s="103"/>
      <c r="P15" s="103"/>
    </row>
    <row r="16" spans="2:16" ht="15">
      <c r="B16" s="36"/>
      <c r="C16" s="33"/>
      <c r="D16" s="33"/>
      <c r="E16" s="33"/>
      <c r="F16" s="33"/>
      <c r="N16" s="200"/>
      <c r="O16" s="200"/>
      <c r="P16" s="103"/>
    </row>
    <row r="17" spans="14:16" ht="15">
      <c r="N17" s="200"/>
      <c r="O17" s="200"/>
      <c r="P17" s="103"/>
    </row>
    <row r="18" spans="14:16" ht="15">
      <c r="N18" s="103"/>
      <c r="O18" s="103"/>
      <c r="P18" s="103"/>
    </row>
    <row r="19" spans="14:16" ht="15">
      <c r="N19" s="103"/>
      <c r="O19" s="103"/>
      <c r="P19" s="103"/>
    </row>
    <row r="20" spans="14:16" ht="15">
      <c r="N20" s="103"/>
      <c r="O20" s="103"/>
      <c r="P20" s="103"/>
    </row>
    <row r="22" spans="2:6" ht="15">
      <c r="B22" s="36"/>
      <c r="D22" s="76" t="s">
        <v>167</v>
      </c>
      <c r="F22" s="76" t="s">
        <v>168</v>
      </c>
    </row>
    <row r="23" spans="2:7" ht="15">
      <c r="B23" s="36"/>
      <c r="D23" s="74" t="s">
        <v>34</v>
      </c>
      <c r="E23" s="75" t="s">
        <v>35</v>
      </c>
      <c r="F23" s="75" t="s">
        <v>35</v>
      </c>
      <c r="G23" s="74" t="s">
        <v>34</v>
      </c>
    </row>
    <row r="24" spans="3:7" ht="26.25" customHeight="1">
      <c r="C24" s="79" t="s">
        <v>186</v>
      </c>
      <c r="D24" s="174">
        <v>1337</v>
      </c>
      <c r="E24" s="175">
        <v>331</v>
      </c>
      <c r="F24" s="174">
        <v>6074</v>
      </c>
      <c r="G24" s="175">
        <v>1463</v>
      </c>
    </row>
    <row r="25" spans="1:15" ht="77.25">
      <c r="A25" s="183"/>
      <c r="C25" s="80" t="s">
        <v>188</v>
      </c>
      <c r="D25" s="176">
        <v>449</v>
      </c>
      <c r="E25" s="175">
        <v>455</v>
      </c>
      <c r="F25" s="176">
        <v>1251</v>
      </c>
      <c r="G25" s="175">
        <v>804</v>
      </c>
      <c r="N25" s="183"/>
      <c r="O25" s="103"/>
    </row>
  </sheetData>
  <sheetProtection/>
  <mergeCells count="20">
    <mergeCell ref="B2:L2"/>
    <mergeCell ref="B3:L3"/>
    <mergeCell ref="B4:B5"/>
    <mergeCell ref="C4:E4"/>
    <mergeCell ref="N2:Q2"/>
    <mergeCell ref="N16:O16"/>
    <mergeCell ref="N17:O17"/>
    <mergeCell ref="F5:H5"/>
    <mergeCell ref="I5:K5"/>
    <mergeCell ref="N4:O4"/>
    <mergeCell ref="N5:O5"/>
    <mergeCell ref="B11:C11"/>
    <mergeCell ref="C5:E5"/>
    <mergeCell ref="N6:O6"/>
    <mergeCell ref="I11:L11"/>
    <mergeCell ref="B15:L15"/>
    <mergeCell ref="F4:H4"/>
    <mergeCell ref="I4:K4"/>
    <mergeCell ref="L4:L5"/>
    <mergeCell ref="B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rightToLeft="1" zoomScalePageLayoutView="0" workbookViewId="0" topLeftCell="A1">
      <selection activeCell="B26" sqref="B26"/>
    </sheetView>
  </sheetViews>
  <sheetFormatPr defaultColWidth="9.140625" defaultRowHeight="15"/>
  <cols>
    <col min="1" max="1" width="15.7109375" style="113" customWidth="1"/>
    <col min="2" max="2" width="13.57421875" style="99" customWidth="1"/>
    <col min="3" max="3" width="8.421875" style="99" customWidth="1"/>
    <col min="4" max="18" width="7.421875" style="113" customWidth="1"/>
    <col min="19" max="19" width="8.421875" style="99" customWidth="1"/>
    <col min="20" max="20" width="13.57421875" style="99" customWidth="1"/>
    <col min="21" max="16384" width="9.140625" style="113" customWidth="1"/>
  </cols>
  <sheetData>
    <row r="1" spans="2:20" ht="27" customHeight="1">
      <c r="B1" s="479"/>
      <c r="C1" s="479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479"/>
      <c r="T1" s="479"/>
    </row>
    <row r="2" spans="2:20" ht="19.5" customHeight="1">
      <c r="B2" s="482" t="s">
        <v>301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</row>
    <row r="3" spans="2:20" ht="19.5" customHeight="1">
      <c r="B3" s="483" t="s">
        <v>248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4" spans="2:21" ht="33" customHeight="1">
      <c r="B4" s="491" t="s">
        <v>107</v>
      </c>
      <c r="C4" s="492"/>
      <c r="D4" s="385" t="s">
        <v>108</v>
      </c>
      <c r="E4" s="385"/>
      <c r="F4" s="385"/>
      <c r="G4" s="493" t="s">
        <v>109</v>
      </c>
      <c r="H4" s="493"/>
      <c r="I4" s="493"/>
      <c r="J4" s="385" t="s">
        <v>110</v>
      </c>
      <c r="K4" s="385"/>
      <c r="L4" s="385"/>
      <c r="M4" s="493" t="s">
        <v>184</v>
      </c>
      <c r="N4" s="493"/>
      <c r="O4" s="493"/>
      <c r="P4" s="386" t="s">
        <v>381</v>
      </c>
      <c r="Q4" s="386"/>
      <c r="R4" s="386"/>
      <c r="S4" s="494" t="s">
        <v>111</v>
      </c>
      <c r="T4" s="495"/>
      <c r="U4" s="179"/>
    </row>
    <row r="5" spans="2:21" ht="31.5" customHeight="1">
      <c r="B5" s="491" t="s">
        <v>112</v>
      </c>
      <c r="C5" s="492"/>
      <c r="D5" s="502" t="s">
        <v>382</v>
      </c>
      <c r="E5" s="502"/>
      <c r="F5" s="502"/>
      <c r="G5" s="502" t="s">
        <v>383</v>
      </c>
      <c r="H5" s="502"/>
      <c r="I5" s="502"/>
      <c r="J5" s="502" t="s">
        <v>382</v>
      </c>
      <c r="K5" s="502"/>
      <c r="L5" s="502"/>
      <c r="M5" s="502" t="s">
        <v>383</v>
      </c>
      <c r="N5" s="502"/>
      <c r="O5" s="502"/>
      <c r="P5" s="503" t="s">
        <v>113</v>
      </c>
      <c r="Q5" s="503" t="s">
        <v>114</v>
      </c>
      <c r="R5" s="503" t="s">
        <v>62</v>
      </c>
      <c r="S5" s="494" t="s">
        <v>44</v>
      </c>
      <c r="T5" s="495"/>
      <c r="U5" s="179"/>
    </row>
    <row r="6" spans="2:21" ht="29.25" customHeight="1">
      <c r="B6" s="496" t="s">
        <v>115</v>
      </c>
      <c r="C6" s="497"/>
      <c r="D6" s="498" t="s">
        <v>190</v>
      </c>
      <c r="E6" s="498" t="s">
        <v>191</v>
      </c>
      <c r="F6" s="498" t="s">
        <v>192</v>
      </c>
      <c r="G6" s="498" t="s">
        <v>190</v>
      </c>
      <c r="H6" s="498" t="s">
        <v>191</v>
      </c>
      <c r="I6" s="498" t="s">
        <v>192</v>
      </c>
      <c r="J6" s="498" t="s">
        <v>190</v>
      </c>
      <c r="K6" s="498" t="s">
        <v>191</v>
      </c>
      <c r="L6" s="498" t="s">
        <v>192</v>
      </c>
      <c r="M6" s="498" t="s">
        <v>190</v>
      </c>
      <c r="N6" s="498" t="s">
        <v>191</v>
      </c>
      <c r="O6" s="498" t="s">
        <v>192</v>
      </c>
      <c r="P6" s="499" t="s">
        <v>174</v>
      </c>
      <c r="Q6" s="499" t="s">
        <v>175</v>
      </c>
      <c r="R6" s="499" t="s">
        <v>0</v>
      </c>
      <c r="S6" s="500" t="s">
        <v>116</v>
      </c>
      <c r="T6" s="501"/>
      <c r="U6" s="179"/>
    </row>
    <row r="7" spans="2:21" ht="30" customHeight="1">
      <c r="B7" s="485" t="s">
        <v>117</v>
      </c>
      <c r="C7" s="163" t="s">
        <v>118</v>
      </c>
      <c r="D7" s="512">
        <v>1439</v>
      </c>
      <c r="E7" s="512">
        <v>2641</v>
      </c>
      <c r="F7" s="344">
        <f>SUM(D7:E7)</f>
        <v>4080</v>
      </c>
      <c r="G7" s="512">
        <v>1306</v>
      </c>
      <c r="H7" s="512">
        <v>1324</v>
      </c>
      <c r="I7" s="344">
        <f>SUM(G7:H7)</f>
        <v>2630</v>
      </c>
      <c r="J7" s="512">
        <v>5237</v>
      </c>
      <c r="K7" s="512">
        <v>6061</v>
      </c>
      <c r="L7" s="344">
        <f>SUM(J7:K7)</f>
        <v>11298</v>
      </c>
      <c r="M7" s="512">
        <v>1143</v>
      </c>
      <c r="N7" s="512">
        <v>1263</v>
      </c>
      <c r="O7" s="344">
        <f>SUM(M7:N7)</f>
        <v>2406</v>
      </c>
      <c r="P7" s="344">
        <f>F7+L7</f>
        <v>15378</v>
      </c>
      <c r="Q7" s="344">
        <f>I7+O7</f>
        <v>5036</v>
      </c>
      <c r="R7" s="344">
        <f>SUM(P7:Q7)</f>
        <v>20414</v>
      </c>
      <c r="S7" s="486" t="s">
        <v>193</v>
      </c>
      <c r="T7" s="194" t="s">
        <v>119</v>
      </c>
      <c r="U7" s="12"/>
    </row>
    <row r="8" spans="1:20" ht="30" customHeight="1">
      <c r="A8" s="12"/>
      <c r="B8" s="485"/>
      <c r="C8" s="163" t="s">
        <v>120</v>
      </c>
      <c r="D8" s="512">
        <v>1358</v>
      </c>
      <c r="E8" s="512">
        <v>2546</v>
      </c>
      <c r="F8" s="344">
        <f>SUM(D8:E8)</f>
        <v>3904</v>
      </c>
      <c r="G8" s="512">
        <v>1270</v>
      </c>
      <c r="H8" s="512">
        <v>1281</v>
      </c>
      <c r="I8" s="344">
        <f>SUM(G8:H8)</f>
        <v>2551</v>
      </c>
      <c r="J8" s="512">
        <v>4885</v>
      </c>
      <c r="K8" s="512">
        <v>5736</v>
      </c>
      <c r="L8" s="344">
        <f>SUM(J8:K8)</f>
        <v>10621</v>
      </c>
      <c r="M8" s="512">
        <v>1047</v>
      </c>
      <c r="N8" s="512">
        <v>1179</v>
      </c>
      <c r="O8" s="344">
        <f>SUM(M8:N8)</f>
        <v>2226</v>
      </c>
      <c r="P8" s="344">
        <f>F8+L8</f>
        <v>14525</v>
      </c>
      <c r="Q8" s="344">
        <f>I8+O8</f>
        <v>4777</v>
      </c>
      <c r="R8" s="344">
        <f>SUM(P8:Q8)</f>
        <v>19302</v>
      </c>
      <c r="S8" s="486" t="s">
        <v>194</v>
      </c>
      <c r="T8" s="194"/>
    </row>
    <row r="9" spans="1:20" s="41" customFormat="1" ht="30" customHeight="1">
      <c r="A9" s="108"/>
      <c r="B9" s="485"/>
      <c r="C9" s="487" t="s">
        <v>121</v>
      </c>
      <c r="D9" s="513">
        <f aca="true" t="shared" si="0" ref="D9:R9">D8/D7*100</f>
        <v>94.37109103544128</v>
      </c>
      <c r="E9" s="513">
        <f t="shared" si="0"/>
        <v>96.40287769784173</v>
      </c>
      <c r="F9" s="513">
        <f t="shared" si="0"/>
        <v>95.68627450980392</v>
      </c>
      <c r="G9" s="513">
        <f t="shared" si="0"/>
        <v>97.24349157733538</v>
      </c>
      <c r="H9" s="513">
        <f t="shared" si="0"/>
        <v>96.75226586102718</v>
      </c>
      <c r="I9" s="513">
        <f t="shared" si="0"/>
        <v>96.99619771863118</v>
      </c>
      <c r="J9" s="513">
        <f t="shared" si="0"/>
        <v>93.27859461523774</v>
      </c>
      <c r="K9" s="513">
        <f t="shared" si="0"/>
        <v>94.63784853984491</v>
      </c>
      <c r="L9" s="513">
        <f t="shared" si="0"/>
        <v>94.00778898920163</v>
      </c>
      <c r="M9" s="513">
        <f t="shared" si="0"/>
        <v>91.60104986876641</v>
      </c>
      <c r="N9" s="513">
        <f t="shared" si="0"/>
        <v>93.34916864608076</v>
      </c>
      <c r="O9" s="513">
        <f t="shared" si="0"/>
        <v>92.51870324189527</v>
      </c>
      <c r="P9" s="513">
        <f t="shared" si="0"/>
        <v>94.45311483938093</v>
      </c>
      <c r="Q9" s="513">
        <f t="shared" si="0"/>
        <v>94.85702938840349</v>
      </c>
      <c r="R9" s="513">
        <f t="shared" si="0"/>
        <v>94.55275791123738</v>
      </c>
      <c r="S9" s="488" t="s">
        <v>195</v>
      </c>
      <c r="T9" s="194"/>
    </row>
    <row r="10" spans="1:20" ht="30" customHeight="1">
      <c r="A10" s="12"/>
      <c r="B10" s="489" t="s">
        <v>122</v>
      </c>
      <c r="C10" s="163" t="s">
        <v>118</v>
      </c>
      <c r="D10" s="512">
        <v>118</v>
      </c>
      <c r="E10" s="512">
        <v>106</v>
      </c>
      <c r="F10" s="344">
        <f>SUM(D10:E10)</f>
        <v>224</v>
      </c>
      <c r="G10" s="512">
        <v>2562</v>
      </c>
      <c r="H10" s="512">
        <v>2273</v>
      </c>
      <c r="I10" s="344">
        <f>SUM(G10:H10)</f>
        <v>4835</v>
      </c>
      <c r="J10" s="512">
        <v>693</v>
      </c>
      <c r="K10" s="512">
        <v>345</v>
      </c>
      <c r="L10" s="344">
        <f>SUM(J10:K10)</f>
        <v>1038</v>
      </c>
      <c r="M10" s="512">
        <v>1152</v>
      </c>
      <c r="N10" s="512">
        <v>1211</v>
      </c>
      <c r="O10" s="344">
        <f>SUM(M10:N10)</f>
        <v>2363</v>
      </c>
      <c r="P10" s="344">
        <f>F10+L10</f>
        <v>1262</v>
      </c>
      <c r="Q10" s="344">
        <f>I10+O10</f>
        <v>7198</v>
      </c>
      <c r="R10" s="344">
        <f>SUM(P10:Q10)</f>
        <v>8460</v>
      </c>
      <c r="S10" s="486" t="s">
        <v>193</v>
      </c>
      <c r="T10" s="484" t="s">
        <v>300</v>
      </c>
    </row>
    <row r="11" spans="1:20" ht="30" customHeight="1">
      <c r="A11" s="100"/>
      <c r="B11" s="489"/>
      <c r="C11" s="163" t="s">
        <v>120</v>
      </c>
      <c r="D11" s="512">
        <v>90</v>
      </c>
      <c r="E11" s="512">
        <v>93</v>
      </c>
      <c r="F11" s="344">
        <f>SUM(D11:E11)</f>
        <v>183</v>
      </c>
      <c r="G11" s="512">
        <v>2327</v>
      </c>
      <c r="H11" s="512">
        <v>2205</v>
      </c>
      <c r="I11" s="344">
        <f>SUM(G11:H11)</f>
        <v>4532</v>
      </c>
      <c r="J11" s="512">
        <v>583</v>
      </c>
      <c r="K11" s="512">
        <v>302</v>
      </c>
      <c r="L11" s="344">
        <f>SUM(J11:K11)</f>
        <v>885</v>
      </c>
      <c r="M11" s="512">
        <v>1016</v>
      </c>
      <c r="N11" s="512">
        <v>1145</v>
      </c>
      <c r="O11" s="344">
        <f>SUM(M11:N11)</f>
        <v>2161</v>
      </c>
      <c r="P11" s="344">
        <f>F11+L11</f>
        <v>1068</v>
      </c>
      <c r="Q11" s="344">
        <f>I11+O11</f>
        <v>6693</v>
      </c>
      <c r="R11" s="344">
        <f>SUM(P11:Q11)</f>
        <v>7761</v>
      </c>
      <c r="S11" s="486" t="s">
        <v>194</v>
      </c>
      <c r="T11" s="484"/>
    </row>
    <row r="12" spans="1:20" s="41" customFormat="1" ht="30" customHeight="1">
      <c r="A12" s="108"/>
      <c r="B12" s="489"/>
      <c r="C12" s="487" t="s">
        <v>121</v>
      </c>
      <c r="D12" s="513">
        <f aca="true" t="shared" si="1" ref="D12:R12">D11/D10*100</f>
        <v>76.27118644067797</v>
      </c>
      <c r="E12" s="513">
        <f t="shared" si="1"/>
        <v>87.73584905660378</v>
      </c>
      <c r="F12" s="513">
        <f t="shared" si="1"/>
        <v>81.69642857142857</v>
      </c>
      <c r="G12" s="513">
        <f t="shared" si="1"/>
        <v>90.82747853239657</v>
      </c>
      <c r="H12" s="513">
        <f t="shared" si="1"/>
        <v>97.00835899692038</v>
      </c>
      <c r="I12" s="513">
        <f t="shared" si="1"/>
        <v>93.73319544984489</v>
      </c>
      <c r="J12" s="513">
        <f t="shared" si="1"/>
        <v>84.12698412698413</v>
      </c>
      <c r="K12" s="513">
        <f t="shared" si="1"/>
        <v>87.53623188405797</v>
      </c>
      <c r="L12" s="513">
        <f t="shared" si="1"/>
        <v>85.26011560693641</v>
      </c>
      <c r="M12" s="513">
        <f t="shared" si="1"/>
        <v>88.19444444444444</v>
      </c>
      <c r="N12" s="513">
        <f t="shared" si="1"/>
        <v>94.54995871180843</v>
      </c>
      <c r="O12" s="513">
        <f t="shared" si="1"/>
        <v>91.45154464663563</v>
      </c>
      <c r="P12" s="513">
        <f t="shared" si="1"/>
        <v>84.62757527733757</v>
      </c>
      <c r="Q12" s="513">
        <f t="shared" si="1"/>
        <v>92.98416226729647</v>
      </c>
      <c r="R12" s="513">
        <f t="shared" si="1"/>
        <v>91.73758865248227</v>
      </c>
      <c r="S12" s="488" t="s">
        <v>195</v>
      </c>
      <c r="T12" s="484"/>
    </row>
    <row r="13" spans="2:24" ht="30" customHeight="1">
      <c r="B13" s="485" t="s">
        <v>123</v>
      </c>
      <c r="C13" s="163" t="s">
        <v>118</v>
      </c>
      <c r="D13" s="512">
        <v>8</v>
      </c>
      <c r="E13" s="512">
        <v>4</v>
      </c>
      <c r="F13" s="344">
        <f>SUM(D13:E13)</f>
        <v>12</v>
      </c>
      <c r="G13" s="512">
        <v>1</v>
      </c>
      <c r="H13" s="512">
        <v>0</v>
      </c>
      <c r="I13" s="344">
        <f>SUM(G13:H13)</f>
        <v>1</v>
      </c>
      <c r="J13" s="512">
        <v>1820</v>
      </c>
      <c r="K13" s="512">
        <v>849</v>
      </c>
      <c r="L13" s="344">
        <f>SUM(J13:K13)</f>
        <v>2669</v>
      </c>
      <c r="M13" s="512">
        <v>297</v>
      </c>
      <c r="N13" s="512">
        <v>224</v>
      </c>
      <c r="O13" s="344">
        <f>SUM(M13:N13)</f>
        <v>521</v>
      </c>
      <c r="P13" s="344">
        <f>F13+L13</f>
        <v>2681</v>
      </c>
      <c r="Q13" s="344">
        <f>I13+O13</f>
        <v>522</v>
      </c>
      <c r="R13" s="344">
        <f>SUM(P13:Q13)</f>
        <v>3203</v>
      </c>
      <c r="S13" s="486" t="s">
        <v>193</v>
      </c>
      <c r="T13" s="194" t="s">
        <v>124</v>
      </c>
      <c r="V13" s="191"/>
      <c r="W13" s="191"/>
      <c r="X13" s="191"/>
    </row>
    <row r="14" spans="2:20" ht="30" customHeight="1">
      <c r="B14" s="485"/>
      <c r="C14" s="163" t="s">
        <v>120</v>
      </c>
      <c r="D14" s="512">
        <v>1</v>
      </c>
      <c r="E14" s="512">
        <v>4</v>
      </c>
      <c r="F14" s="344">
        <f>SUM(D14:E14)</f>
        <v>5</v>
      </c>
      <c r="G14" s="512">
        <v>1</v>
      </c>
      <c r="H14" s="512">
        <v>0</v>
      </c>
      <c r="I14" s="344">
        <f>SUM(G14:H14)</f>
        <v>1</v>
      </c>
      <c r="J14" s="512">
        <v>1311</v>
      </c>
      <c r="K14" s="512">
        <v>622</v>
      </c>
      <c r="L14" s="344">
        <f>SUM(J14:K14)</f>
        <v>1933</v>
      </c>
      <c r="M14" s="512">
        <v>215</v>
      </c>
      <c r="N14" s="512">
        <v>196</v>
      </c>
      <c r="O14" s="344">
        <f>SUM(M14:N14)</f>
        <v>411</v>
      </c>
      <c r="P14" s="344">
        <f>F14+L14</f>
        <v>1938</v>
      </c>
      <c r="Q14" s="344">
        <f>I14+O14</f>
        <v>412</v>
      </c>
      <c r="R14" s="344">
        <f>SUM(P14:Q14)</f>
        <v>2350</v>
      </c>
      <c r="S14" s="486" t="s">
        <v>194</v>
      </c>
      <c r="T14" s="194"/>
    </row>
    <row r="15" spans="2:20" s="41" customFormat="1" ht="30" customHeight="1">
      <c r="B15" s="485"/>
      <c r="C15" s="487" t="s">
        <v>121</v>
      </c>
      <c r="D15" s="513">
        <f aca="true" t="shared" si="2" ref="D15:R15">D14/D13*100</f>
        <v>12.5</v>
      </c>
      <c r="E15" s="513">
        <f t="shared" si="2"/>
        <v>100</v>
      </c>
      <c r="F15" s="513">
        <f t="shared" si="2"/>
        <v>41.66666666666667</v>
      </c>
      <c r="G15" s="513">
        <v>0</v>
      </c>
      <c r="H15" s="513" t="s">
        <v>325</v>
      </c>
      <c r="I15" s="513">
        <f t="shared" si="2"/>
        <v>100</v>
      </c>
      <c r="J15" s="513">
        <f t="shared" si="2"/>
        <v>72.03296703296704</v>
      </c>
      <c r="K15" s="513">
        <f t="shared" si="2"/>
        <v>73.26266195524146</v>
      </c>
      <c r="L15" s="513">
        <f t="shared" si="2"/>
        <v>72.42412888722369</v>
      </c>
      <c r="M15" s="513">
        <f t="shared" si="2"/>
        <v>72.39057239057239</v>
      </c>
      <c r="N15" s="513">
        <f t="shared" si="2"/>
        <v>87.5</v>
      </c>
      <c r="O15" s="513">
        <f t="shared" si="2"/>
        <v>78.88675623800384</v>
      </c>
      <c r="P15" s="513">
        <f t="shared" si="2"/>
        <v>72.28646027601641</v>
      </c>
      <c r="Q15" s="513">
        <f t="shared" si="2"/>
        <v>78.9272030651341</v>
      </c>
      <c r="R15" s="513">
        <f t="shared" si="2"/>
        <v>73.36871682797378</v>
      </c>
      <c r="S15" s="488" t="s">
        <v>195</v>
      </c>
      <c r="T15" s="194"/>
    </row>
    <row r="16" spans="2:20" ht="30" customHeight="1">
      <c r="B16" s="485" t="s">
        <v>125</v>
      </c>
      <c r="C16" s="163" t="s">
        <v>118</v>
      </c>
      <c r="D16" s="512">
        <v>13</v>
      </c>
      <c r="E16" s="512">
        <v>17</v>
      </c>
      <c r="F16" s="344">
        <f>SUM(D16:E16)</f>
        <v>30</v>
      </c>
      <c r="G16" s="512">
        <v>28</v>
      </c>
      <c r="H16" s="512">
        <v>38</v>
      </c>
      <c r="I16" s="344">
        <f>SUM(G16:H16)</f>
        <v>66</v>
      </c>
      <c r="J16" s="512">
        <v>2774</v>
      </c>
      <c r="K16" s="512">
        <v>745</v>
      </c>
      <c r="L16" s="344">
        <f>SUM(J16:K16)</f>
        <v>3519</v>
      </c>
      <c r="M16" s="512">
        <v>572</v>
      </c>
      <c r="N16" s="512">
        <v>292</v>
      </c>
      <c r="O16" s="344">
        <f>SUM(M16:N16)</f>
        <v>864</v>
      </c>
      <c r="P16" s="344">
        <f>F16+L16</f>
        <v>3549</v>
      </c>
      <c r="Q16" s="344">
        <f>I16+O16</f>
        <v>930</v>
      </c>
      <c r="R16" s="344">
        <f>SUM(P16:Q16)</f>
        <v>4479</v>
      </c>
      <c r="S16" s="486" t="s">
        <v>193</v>
      </c>
      <c r="T16" s="194" t="s">
        <v>126</v>
      </c>
    </row>
    <row r="17" spans="2:20" ht="30" customHeight="1">
      <c r="B17" s="485"/>
      <c r="C17" s="163" t="s">
        <v>120</v>
      </c>
      <c r="D17" s="512">
        <v>2</v>
      </c>
      <c r="E17" s="512">
        <v>5</v>
      </c>
      <c r="F17" s="344">
        <f>SUM(D17:E17)</f>
        <v>7</v>
      </c>
      <c r="G17" s="512">
        <v>8</v>
      </c>
      <c r="H17" s="512">
        <v>18</v>
      </c>
      <c r="I17" s="344">
        <f>SUM(G17:H17)</f>
        <v>26</v>
      </c>
      <c r="J17" s="512">
        <v>1319</v>
      </c>
      <c r="K17" s="512">
        <v>319</v>
      </c>
      <c r="L17" s="344">
        <f>SUM(J17:K17)</f>
        <v>1638</v>
      </c>
      <c r="M17" s="512">
        <v>266</v>
      </c>
      <c r="N17" s="512">
        <v>182</v>
      </c>
      <c r="O17" s="344">
        <f>SUM(M17:N17)</f>
        <v>448</v>
      </c>
      <c r="P17" s="344">
        <f>F17+L17</f>
        <v>1645</v>
      </c>
      <c r="Q17" s="344">
        <f>I17+O17</f>
        <v>474</v>
      </c>
      <c r="R17" s="344">
        <f>SUM(P17:Q17)</f>
        <v>2119</v>
      </c>
      <c r="S17" s="486" t="s">
        <v>194</v>
      </c>
      <c r="T17" s="194"/>
    </row>
    <row r="18" spans="2:20" s="41" customFormat="1" ht="30" customHeight="1">
      <c r="B18" s="485"/>
      <c r="C18" s="487" t="s">
        <v>121</v>
      </c>
      <c r="D18" s="513">
        <f aca="true" t="shared" si="3" ref="D18:R18">D17/D16*100</f>
        <v>15.384615384615385</v>
      </c>
      <c r="E18" s="513">
        <f t="shared" si="3"/>
        <v>29.411764705882355</v>
      </c>
      <c r="F18" s="513">
        <f t="shared" si="3"/>
        <v>23.333333333333332</v>
      </c>
      <c r="G18" s="513">
        <f t="shared" si="3"/>
        <v>28.57142857142857</v>
      </c>
      <c r="H18" s="513">
        <f t="shared" si="3"/>
        <v>47.368421052631575</v>
      </c>
      <c r="I18" s="513">
        <f t="shared" si="3"/>
        <v>39.39393939393939</v>
      </c>
      <c r="J18" s="513">
        <f t="shared" si="3"/>
        <v>47.54866618601298</v>
      </c>
      <c r="K18" s="513">
        <f t="shared" si="3"/>
        <v>42.81879194630873</v>
      </c>
      <c r="L18" s="513">
        <f t="shared" si="3"/>
        <v>46.547314578005114</v>
      </c>
      <c r="M18" s="513">
        <f t="shared" si="3"/>
        <v>46.50349650349651</v>
      </c>
      <c r="N18" s="513">
        <f t="shared" si="3"/>
        <v>62.328767123287676</v>
      </c>
      <c r="O18" s="513">
        <f t="shared" si="3"/>
        <v>51.85185185185185</v>
      </c>
      <c r="P18" s="513">
        <f t="shared" si="3"/>
        <v>46.35108481262327</v>
      </c>
      <c r="Q18" s="513">
        <f t="shared" si="3"/>
        <v>50.967741935483865</v>
      </c>
      <c r="R18" s="513">
        <f t="shared" si="3"/>
        <v>47.309667336459036</v>
      </c>
      <c r="S18" s="488" t="s">
        <v>195</v>
      </c>
      <c r="T18" s="194"/>
    </row>
    <row r="19" spans="2:20" ht="30" customHeight="1">
      <c r="B19" s="504" t="s">
        <v>127</v>
      </c>
      <c r="C19" s="505" t="s">
        <v>118</v>
      </c>
      <c r="D19" s="345">
        <f>D16+D13+D10+D7</f>
        <v>1578</v>
      </c>
      <c r="E19" s="345">
        <f>E16+E13+E10+E7</f>
        <v>2768</v>
      </c>
      <c r="F19" s="345">
        <f>F7+F10+F13+F16</f>
        <v>4346</v>
      </c>
      <c r="G19" s="345">
        <f>G16+G13+G10+G7</f>
        <v>3897</v>
      </c>
      <c r="H19" s="345">
        <f aca="true" t="shared" si="4" ref="H19:O19">H16+H13+H10+H7</f>
        <v>3635</v>
      </c>
      <c r="I19" s="345">
        <f t="shared" si="4"/>
        <v>7532</v>
      </c>
      <c r="J19" s="345">
        <f t="shared" si="4"/>
        <v>10524</v>
      </c>
      <c r="K19" s="345">
        <f t="shared" si="4"/>
        <v>8000</v>
      </c>
      <c r="L19" s="345">
        <f t="shared" si="4"/>
        <v>18524</v>
      </c>
      <c r="M19" s="345">
        <f t="shared" si="4"/>
        <v>3164</v>
      </c>
      <c r="N19" s="345">
        <f t="shared" si="4"/>
        <v>2990</v>
      </c>
      <c r="O19" s="345">
        <f t="shared" si="4"/>
        <v>6154</v>
      </c>
      <c r="P19" s="345">
        <f aca="true" t="shared" si="5" ref="P19:R20">P7+P10+P13+P16</f>
        <v>22870</v>
      </c>
      <c r="Q19" s="345">
        <f t="shared" si="5"/>
        <v>13686</v>
      </c>
      <c r="R19" s="345">
        <f t="shared" si="5"/>
        <v>36556</v>
      </c>
      <c r="S19" s="506" t="s">
        <v>193</v>
      </c>
      <c r="T19" s="507" t="s">
        <v>0</v>
      </c>
    </row>
    <row r="20" spans="2:21" ht="30" customHeight="1">
      <c r="B20" s="485"/>
      <c r="C20" s="163" t="s">
        <v>120</v>
      </c>
      <c r="D20" s="344">
        <f>D17+D14+D11+D8</f>
        <v>1451</v>
      </c>
      <c r="E20" s="344">
        <f aca="true" t="shared" si="6" ref="E20:O20">E17+E14+E11+E8</f>
        <v>2648</v>
      </c>
      <c r="F20" s="344">
        <f t="shared" si="6"/>
        <v>4099</v>
      </c>
      <c r="G20" s="344">
        <f t="shared" si="6"/>
        <v>3606</v>
      </c>
      <c r="H20" s="344">
        <f t="shared" si="6"/>
        <v>3504</v>
      </c>
      <c r="I20" s="344">
        <f t="shared" si="6"/>
        <v>7110</v>
      </c>
      <c r="J20" s="344">
        <f t="shared" si="6"/>
        <v>8098</v>
      </c>
      <c r="K20" s="344">
        <f t="shared" si="6"/>
        <v>6979</v>
      </c>
      <c r="L20" s="344">
        <f t="shared" si="6"/>
        <v>15077</v>
      </c>
      <c r="M20" s="344">
        <f t="shared" si="6"/>
        <v>2544</v>
      </c>
      <c r="N20" s="344">
        <f t="shared" si="6"/>
        <v>2702</v>
      </c>
      <c r="O20" s="344">
        <f t="shared" si="6"/>
        <v>5246</v>
      </c>
      <c r="P20" s="344">
        <f t="shared" si="5"/>
        <v>19176</v>
      </c>
      <c r="Q20" s="344">
        <f t="shared" si="5"/>
        <v>12356</v>
      </c>
      <c r="R20" s="344">
        <f t="shared" si="5"/>
        <v>31532</v>
      </c>
      <c r="S20" s="490" t="s">
        <v>194</v>
      </c>
      <c r="T20" s="194"/>
      <c r="U20" s="148"/>
    </row>
    <row r="21" spans="2:20" ht="30" customHeight="1" thickBot="1">
      <c r="B21" s="508"/>
      <c r="C21" s="509" t="s">
        <v>121</v>
      </c>
      <c r="D21" s="514">
        <f aca="true" t="shared" si="7" ref="D21:R21">D20/D19*100</f>
        <v>91.95183776932826</v>
      </c>
      <c r="E21" s="514">
        <f t="shared" si="7"/>
        <v>95.66473988439307</v>
      </c>
      <c r="F21" s="514">
        <f t="shared" si="7"/>
        <v>94.31661297745053</v>
      </c>
      <c r="G21" s="514">
        <f t="shared" si="7"/>
        <v>92.53271747498076</v>
      </c>
      <c r="H21" s="514">
        <f t="shared" si="7"/>
        <v>96.3961485557084</v>
      </c>
      <c r="I21" s="514">
        <f t="shared" si="7"/>
        <v>94.39723844928307</v>
      </c>
      <c r="J21" s="514">
        <f t="shared" si="7"/>
        <v>76.94792854427975</v>
      </c>
      <c r="K21" s="514">
        <f t="shared" si="7"/>
        <v>87.2375</v>
      </c>
      <c r="L21" s="514">
        <f t="shared" si="7"/>
        <v>81.39170805441589</v>
      </c>
      <c r="M21" s="514">
        <f t="shared" si="7"/>
        <v>80.40455120101137</v>
      </c>
      <c r="N21" s="514">
        <f t="shared" si="7"/>
        <v>90.36789297658862</v>
      </c>
      <c r="O21" s="514">
        <f t="shared" si="7"/>
        <v>85.24536886577836</v>
      </c>
      <c r="P21" s="514">
        <f t="shared" si="7"/>
        <v>83.84783559247923</v>
      </c>
      <c r="Q21" s="514">
        <f t="shared" si="7"/>
        <v>90.28204004091772</v>
      </c>
      <c r="R21" s="514">
        <f t="shared" si="7"/>
        <v>86.25670204617573</v>
      </c>
      <c r="S21" s="510" t="s">
        <v>195</v>
      </c>
      <c r="T21" s="511"/>
    </row>
    <row r="22" spans="2:20" ht="19.5" customHeight="1">
      <c r="B22" s="419" t="s">
        <v>212</v>
      </c>
      <c r="C22" s="479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479"/>
      <c r="T22" s="421" t="s">
        <v>68</v>
      </c>
    </row>
    <row r="23" spans="2:20" ht="19.5" customHeight="1">
      <c r="B23" s="480" t="s">
        <v>208</v>
      </c>
      <c r="C23" s="480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481" t="s">
        <v>209</v>
      </c>
      <c r="S23" s="481"/>
      <c r="T23" s="481"/>
    </row>
    <row r="25" ht="15">
      <c r="B25" s="113"/>
    </row>
    <row r="26" ht="15">
      <c r="K26" s="46"/>
    </row>
  </sheetData>
  <sheetProtection/>
  <mergeCells count="30">
    <mergeCell ref="B2:T2"/>
    <mergeCell ref="B3:T3"/>
    <mergeCell ref="B4:C4"/>
    <mergeCell ref="D4:F4"/>
    <mergeCell ref="G4:I4"/>
    <mergeCell ref="J4:L4"/>
    <mergeCell ref="M4:O4"/>
    <mergeCell ref="P4:R4"/>
    <mergeCell ref="S4:T4"/>
    <mergeCell ref="B5:C5"/>
    <mergeCell ref="D5:F5"/>
    <mergeCell ref="G5:I5"/>
    <mergeCell ref="J5:L5"/>
    <mergeCell ref="M5:O5"/>
    <mergeCell ref="S5:T5"/>
    <mergeCell ref="B6:C6"/>
    <mergeCell ref="S6:T6"/>
    <mergeCell ref="B7:B9"/>
    <mergeCell ref="T7:T9"/>
    <mergeCell ref="B10:B12"/>
    <mergeCell ref="T10:T12"/>
    <mergeCell ref="V13:X13"/>
    <mergeCell ref="B23:C23"/>
    <mergeCell ref="R23:T23"/>
    <mergeCell ref="B13:B15"/>
    <mergeCell ref="T13:T15"/>
    <mergeCell ref="B16:B18"/>
    <mergeCell ref="T16:T18"/>
    <mergeCell ref="B19:B21"/>
    <mergeCell ref="T19:T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S44"/>
  <sheetViews>
    <sheetView rightToLeft="1" zoomScale="75" zoomScaleNormal="75" zoomScalePageLayoutView="0" workbookViewId="0" topLeftCell="A7">
      <selection activeCell="V27" sqref="V27"/>
    </sheetView>
  </sheetViews>
  <sheetFormatPr defaultColWidth="9.140625" defaultRowHeight="15"/>
  <sheetData>
    <row r="2" spans="6:18" ht="15">
      <c r="F2" s="203" t="s">
        <v>298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4" spans="6:19" ht="15">
      <c r="F4" s="204" t="s">
        <v>284</v>
      </c>
      <c r="G4" s="204"/>
      <c r="H4" s="204"/>
      <c r="I4" s="204"/>
      <c r="J4" s="204"/>
      <c r="K4" s="204"/>
      <c r="L4" s="216" t="s">
        <v>291</v>
      </c>
      <c r="M4" s="209" t="s">
        <v>290</v>
      </c>
      <c r="N4" s="209"/>
      <c r="O4" s="209"/>
      <c r="P4" s="209"/>
      <c r="Q4" s="209"/>
      <c r="R4" s="209"/>
      <c r="S4" s="209" t="s">
        <v>291</v>
      </c>
    </row>
    <row r="5" spans="6:19" ht="15">
      <c r="F5" s="210" t="s">
        <v>285</v>
      </c>
      <c r="G5" s="211"/>
      <c r="H5" s="212"/>
      <c r="I5" s="210" t="s">
        <v>286</v>
      </c>
      <c r="J5" s="211"/>
      <c r="K5" s="212"/>
      <c r="L5" s="217"/>
      <c r="M5" s="213" t="s">
        <v>285</v>
      </c>
      <c r="N5" s="214"/>
      <c r="O5" s="215"/>
      <c r="P5" s="213" t="s">
        <v>286</v>
      </c>
      <c r="Q5" s="214"/>
      <c r="R5" s="215"/>
      <c r="S5" s="209"/>
    </row>
    <row r="6" spans="6:19" ht="15">
      <c r="F6" s="149" t="s">
        <v>287</v>
      </c>
      <c r="G6" s="149" t="s">
        <v>288</v>
      </c>
      <c r="H6" s="149" t="s">
        <v>289</v>
      </c>
      <c r="I6" s="149" t="s">
        <v>287</v>
      </c>
      <c r="J6" s="149" t="s">
        <v>288</v>
      </c>
      <c r="K6" s="149" t="s">
        <v>289</v>
      </c>
      <c r="L6" s="218"/>
      <c r="M6" s="150" t="s">
        <v>287</v>
      </c>
      <c r="N6" s="150" t="s">
        <v>288</v>
      </c>
      <c r="O6" s="150" t="s">
        <v>289</v>
      </c>
      <c r="P6" s="150" t="s">
        <v>287</v>
      </c>
      <c r="Q6" s="150" t="s">
        <v>288</v>
      </c>
      <c r="R6" s="150" t="s">
        <v>289</v>
      </c>
      <c r="S6" s="209"/>
    </row>
    <row r="7" spans="3:19" ht="15">
      <c r="C7" s="201" t="s">
        <v>281</v>
      </c>
      <c r="D7" s="201"/>
      <c r="E7" s="201"/>
      <c r="F7" s="149">
        <v>0</v>
      </c>
      <c r="G7" s="149">
        <v>75</v>
      </c>
      <c r="H7" s="149">
        <f>SUM(F7:G7)</f>
        <v>75</v>
      </c>
      <c r="I7" s="149">
        <v>3</v>
      </c>
      <c r="J7" s="149">
        <v>89</v>
      </c>
      <c r="K7" s="149">
        <f>SUM(I7:J7)</f>
        <v>92</v>
      </c>
      <c r="L7" s="149">
        <f>H7+K7</f>
        <v>167</v>
      </c>
      <c r="M7" s="150">
        <v>1</v>
      </c>
      <c r="N7" s="150">
        <v>15</v>
      </c>
      <c r="O7" s="150">
        <f>SUM(M7:N7)</f>
        <v>16</v>
      </c>
      <c r="P7" s="150">
        <v>14</v>
      </c>
      <c r="Q7" s="150">
        <v>11</v>
      </c>
      <c r="R7" s="150">
        <f>SUM(P7:Q7)</f>
        <v>25</v>
      </c>
      <c r="S7" s="150">
        <f>O7+R7</f>
        <v>41</v>
      </c>
    </row>
    <row r="8" spans="3:19" ht="15">
      <c r="C8" s="201" t="s">
        <v>282</v>
      </c>
      <c r="D8" s="201"/>
      <c r="E8" s="201"/>
      <c r="F8" s="149">
        <v>1</v>
      </c>
      <c r="G8" s="149">
        <v>45</v>
      </c>
      <c r="H8" s="149">
        <f aca="true" t="shared" si="0" ref="H8:H13">SUM(F8:G8)</f>
        <v>46</v>
      </c>
      <c r="I8" s="149">
        <v>2</v>
      </c>
      <c r="J8" s="149">
        <v>61</v>
      </c>
      <c r="K8" s="149">
        <f aca="true" t="shared" si="1" ref="K8:K13">SUM(I8:J8)</f>
        <v>63</v>
      </c>
      <c r="L8" s="149">
        <f aca="true" t="shared" si="2" ref="L8:L13">H8+K8</f>
        <v>109</v>
      </c>
      <c r="M8" s="150">
        <v>1</v>
      </c>
      <c r="N8" s="150">
        <v>10</v>
      </c>
      <c r="O8" s="150">
        <f aca="true" t="shared" si="3" ref="O8:O13">SUM(M8:N8)</f>
        <v>11</v>
      </c>
      <c r="P8" s="150">
        <v>17</v>
      </c>
      <c r="Q8" s="150">
        <v>5</v>
      </c>
      <c r="R8" s="150">
        <f aca="true" t="shared" si="4" ref="R8:R13">SUM(P8:Q8)</f>
        <v>22</v>
      </c>
      <c r="S8" s="150">
        <f aca="true" t="shared" si="5" ref="S8:S13">O8+R8</f>
        <v>33</v>
      </c>
    </row>
    <row r="9" spans="3:19" ht="15">
      <c r="C9" s="206" t="s">
        <v>295</v>
      </c>
      <c r="D9" s="207"/>
      <c r="E9" s="208"/>
      <c r="F9" s="152">
        <f>SUM(F7:F8)</f>
        <v>1</v>
      </c>
      <c r="G9" s="152">
        <f aca="true" t="shared" si="6" ref="G9:S9">SUM(G7:G8)</f>
        <v>120</v>
      </c>
      <c r="H9" s="152">
        <f t="shared" si="6"/>
        <v>121</v>
      </c>
      <c r="I9" s="152">
        <f t="shared" si="6"/>
        <v>5</v>
      </c>
      <c r="J9" s="152">
        <f t="shared" si="6"/>
        <v>150</v>
      </c>
      <c r="K9" s="152">
        <f t="shared" si="6"/>
        <v>155</v>
      </c>
      <c r="L9" s="152">
        <f t="shared" si="6"/>
        <v>276</v>
      </c>
      <c r="M9" s="152">
        <f t="shared" si="6"/>
        <v>2</v>
      </c>
      <c r="N9" s="152">
        <f t="shared" si="6"/>
        <v>25</v>
      </c>
      <c r="O9" s="152">
        <f t="shared" si="6"/>
        <v>27</v>
      </c>
      <c r="P9" s="152">
        <f t="shared" si="6"/>
        <v>31</v>
      </c>
      <c r="Q9" s="152">
        <f t="shared" si="6"/>
        <v>16</v>
      </c>
      <c r="R9" s="152">
        <f t="shared" si="6"/>
        <v>47</v>
      </c>
      <c r="S9" s="152">
        <f t="shared" si="6"/>
        <v>74</v>
      </c>
    </row>
    <row r="10" spans="3:19" ht="15">
      <c r="C10" s="201" t="s">
        <v>91</v>
      </c>
      <c r="D10" s="201"/>
      <c r="E10" s="201"/>
      <c r="F10" s="149">
        <v>0</v>
      </c>
      <c r="G10" s="149">
        <v>38</v>
      </c>
      <c r="H10" s="149">
        <f t="shared" si="0"/>
        <v>38</v>
      </c>
      <c r="I10" s="149">
        <v>0</v>
      </c>
      <c r="J10" s="149">
        <v>25</v>
      </c>
      <c r="K10" s="149">
        <f t="shared" si="1"/>
        <v>25</v>
      </c>
      <c r="L10" s="149">
        <f t="shared" si="2"/>
        <v>63</v>
      </c>
      <c r="M10" s="150">
        <v>5</v>
      </c>
      <c r="N10" s="150">
        <v>7</v>
      </c>
      <c r="O10" s="150">
        <f t="shared" si="3"/>
        <v>12</v>
      </c>
      <c r="P10" s="150">
        <v>4</v>
      </c>
      <c r="Q10" s="150">
        <v>3</v>
      </c>
      <c r="R10" s="150">
        <f t="shared" si="4"/>
        <v>7</v>
      </c>
      <c r="S10" s="150">
        <f t="shared" si="5"/>
        <v>19</v>
      </c>
    </row>
    <row r="11" spans="3:19" ht="15">
      <c r="C11" s="201" t="s">
        <v>47</v>
      </c>
      <c r="D11" s="201"/>
      <c r="E11" s="201"/>
      <c r="F11" s="149">
        <v>1</v>
      </c>
      <c r="G11" s="149">
        <v>27</v>
      </c>
      <c r="H11" s="149">
        <f t="shared" si="0"/>
        <v>28</v>
      </c>
      <c r="I11" s="149">
        <v>1</v>
      </c>
      <c r="J11" s="149">
        <v>5</v>
      </c>
      <c r="K11" s="149">
        <f t="shared" si="1"/>
        <v>6</v>
      </c>
      <c r="L11" s="149">
        <f t="shared" si="2"/>
        <v>34</v>
      </c>
      <c r="M11" s="150">
        <v>1</v>
      </c>
      <c r="N11" s="150">
        <v>0</v>
      </c>
      <c r="O11" s="150">
        <f t="shared" si="3"/>
        <v>1</v>
      </c>
      <c r="P11" s="150">
        <v>0</v>
      </c>
      <c r="Q11" s="150">
        <v>1</v>
      </c>
      <c r="R11" s="150">
        <f t="shared" si="4"/>
        <v>1</v>
      </c>
      <c r="S11" s="150">
        <f t="shared" si="5"/>
        <v>2</v>
      </c>
    </row>
    <row r="12" spans="3:19" ht="15">
      <c r="C12" s="201" t="s">
        <v>283</v>
      </c>
      <c r="D12" s="201"/>
      <c r="E12" s="201"/>
      <c r="F12" s="149">
        <v>0</v>
      </c>
      <c r="G12" s="149">
        <v>39</v>
      </c>
      <c r="H12" s="149">
        <f t="shared" si="0"/>
        <v>39</v>
      </c>
      <c r="I12" s="149">
        <v>0</v>
      </c>
      <c r="J12" s="149">
        <v>8</v>
      </c>
      <c r="K12" s="149">
        <f t="shared" si="1"/>
        <v>8</v>
      </c>
      <c r="L12" s="149">
        <f t="shared" si="2"/>
        <v>47</v>
      </c>
      <c r="M12" s="150">
        <v>1</v>
      </c>
      <c r="N12" s="150">
        <v>1</v>
      </c>
      <c r="O12" s="150">
        <f t="shared" si="3"/>
        <v>2</v>
      </c>
      <c r="P12" s="150">
        <v>0</v>
      </c>
      <c r="Q12" s="150">
        <v>0</v>
      </c>
      <c r="R12" s="150">
        <f t="shared" si="4"/>
        <v>0</v>
      </c>
      <c r="S12" s="150">
        <f t="shared" si="5"/>
        <v>2</v>
      </c>
    </row>
    <row r="13" spans="3:19" ht="15">
      <c r="C13" s="201" t="s">
        <v>146</v>
      </c>
      <c r="D13" s="201"/>
      <c r="E13" s="201"/>
      <c r="F13" s="149">
        <v>0</v>
      </c>
      <c r="G13" s="149">
        <v>11</v>
      </c>
      <c r="H13" s="149">
        <f t="shared" si="0"/>
        <v>11</v>
      </c>
      <c r="I13" s="149">
        <v>0</v>
      </c>
      <c r="J13" s="149">
        <v>16</v>
      </c>
      <c r="K13" s="149">
        <f t="shared" si="1"/>
        <v>16</v>
      </c>
      <c r="L13" s="149">
        <f t="shared" si="2"/>
        <v>27</v>
      </c>
      <c r="M13" s="150">
        <v>0</v>
      </c>
      <c r="N13" s="150">
        <v>1</v>
      </c>
      <c r="O13" s="150">
        <f t="shared" si="3"/>
        <v>1</v>
      </c>
      <c r="P13" s="150">
        <v>0</v>
      </c>
      <c r="Q13" s="150">
        <v>0</v>
      </c>
      <c r="R13" s="150">
        <f t="shared" si="4"/>
        <v>0</v>
      </c>
      <c r="S13" s="150">
        <f t="shared" si="5"/>
        <v>1</v>
      </c>
    </row>
    <row r="14" spans="3:19" ht="15">
      <c r="C14" s="205" t="s">
        <v>289</v>
      </c>
      <c r="D14" s="205"/>
      <c r="E14" s="205"/>
      <c r="F14" s="152">
        <f>SUM(F10:F13)</f>
        <v>1</v>
      </c>
      <c r="G14" s="152">
        <f aca="true" t="shared" si="7" ref="G14:S14">SUM(G10:G13)</f>
        <v>115</v>
      </c>
      <c r="H14" s="152">
        <f t="shared" si="7"/>
        <v>116</v>
      </c>
      <c r="I14" s="152">
        <f t="shared" si="7"/>
        <v>1</v>
      </c>
      <c r="J14" s="152">
        <f t="shared" si="7"/>
        <v>54</v>
      </c>
      <c r="K14" s="152">
        <f t="shared" si="7"/>
        <v>55</v>
      </c>
      <c r="L14" s="152">
        <f t="shared" si="7"/>
        <v>171</v>
      </c>
      <c r="M14" s="152">
        <f t="shared" si="7"/>
        <v>7</v>
      </c>
      <c r="N14" s="152">
        <f t="shared" si="7"/>
        <v>9</v>
      </c>
      <c r="O14" s="152">
        <f t="shared" si="7"/>
        <v>16</v>
      </c>
      <c r="P14" s="152">
        <f t="shared" si="7"/>
        <v>4</v>
      </c>
      <c r="Q14" s="152">
        <f t="shared" si="7"/>
        <v>4</v>
      </c>
      <c r="R14" s="152">
        <f t="shared" si="7"/>
        <v>8</v>
      </c>
      <c r="S14" s="152">
        <f t="shared" si="7"/>
        <v>24</v>
      </c>
    </row>
    <row r="15" spans="3:19" ht="15">
      <c r="C15" s="202" t="s">
        <v>291</v>
      </c>
      <c r="D15" s="202"/>
      <c r="E15" s="202"/>
      <c r="F15" s="154">
        <f aca="true" t="shared" si="8" ref="F15:S15">F9+F14</f>
        <v>2</v>
      </c>
      <c r="G15" s="154">
        <f t="shared" si="8"/>
        <v>235</v>
      </c>
      <c r="H15" s="154">
        <f t="shared" si="8"/>
        <v>237</v>
      </c>
      <c r="I15" s="154">
        <f t="shared" si="8"/>
        <v>6</v>
      </c>
      <c r="J15" s="154">
        <f t="shared" si="8"/>
        <v>204</v>
      </c>
      <c r="K15" s="154">
        <f t="shared" si="8"/>
        <v>210</v>
      </c>
      <c r="L15" s="154">
        <f t="shared" si="8"/>
        <v>447</v>
      </c>
      <c r="M15" s="154">
        <f t="shared" si="8"/>
        <v>9</v>
      </c>
      <c r="N15" s="154">
        <f t="shared" si="8"/>
        <v>34</v>
      </c>
      <c r="O15" s="154">
        <f t="shared" si="8"/>
        <v>43</v>
      </c>
      <c r="P15" s="154">
        <f t="shared" si="8"/>
        <v>35</v>
      </c>
      <c r="Q15" s="154">
        <f t="shared" si="8"/>
        <v>20</v>
      </c>
      <c r="R15" s="154">
        <f t="shared" si="8"/>
        <v>55</v>
      </c>
      <c r="S15" s="154">
        <f t="shared" si="8"/>
        <v>98</v>
      </c>
    </row>
    <row r="16" spans="3:5" ht="15">
      <c r="C16" s="203"/>
      <c r="D16" s="203"/>
      <c r="E16" s="203"/>
    </row>
    <row r="17" spans="3:5" ht="15">
      <c r="C17" s="203"/>
      <c r="D17" s="203"/>
      <c r="E17" s="203"/>
    </row>
    <row r="18" spans="6:18" ht="15">
      <c r="F18" s="203" t="s">
        <v>299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20" spans="6:19" ht="15">
      <c r="F20" s="204" t="s">
        <v>284</v>
      </c>
      <c r="G20" s="204"/>
      <c r="H20" s="204"/>
      <c r="I20" s="204"/>
      <c r="J20" s="204"/>
      <c r="K20" s="204"/>
      <c r="L20" s="216" t="s">
        <v>291</v>
      </c>
      <c r="M20" s="209" t="s">
        <v>290</v>
      </c>
      <c r="N20" s="209"/>
      <c r="O20" s="209"/>
      <c r="P20" s="209"/>
      <c r="Q20" s="209"/>
      <c r="R20" s="209"/>
      <c r="S20" s="209" t="s">
        <v>291</v>
      </c>
    </row>
    <row r="21" spans="6:19" ht="15">
      <c r="F21" s="210" t="s">
        <v>285</v>
      </c>
      <c r="G21" s="211"/>
      <c r="H21" s="212"/>
      <c r="I21" s="210" t="s">
        <v>286</v>
      </c>
      <c r="J21" s="211"/>
      <c r="K21" s="212"/>
      <c r="L21" s="217"/>
      <c r="M21" s="213" t="s">
        <v>285</v>
      </c>
      <c r="N21" s="214"/>
      <c r="O21" s="215"/>
      <c r="P21" s="213" t="s">
        <v>286</v>
      </c>
      <c r="Q21" s="214"/>
      <c r="R21" s="215"/>
      <c r="S21" s="209"/>
    </row>
    <row r="22" spans="6:19" ht="15">
      <c r="F22" s="149" t="s">
        <v>287</v>
      </c>
      <c r="G22" s="149" t="s">
        <v>288</v>
      </c>
      <c r="H22" s="149" t="s">
        <v>289</v>
      </c>
      <c r="I22" s="149" t="s">
        <v>287</v>
      </c>
      <c r="J22" s="149" t="s">
        <v>288</v>
      </c>
      <c r="K22" s="149" t="s">
        <v>289</v>
      </c>
      <c r="L22" s="218"/>
      <c r="M22" s="150" t="s">
        <v>287</v>
      </c>
      <c r="N22" s="150" t="s">
        <v>288</v>
      </c>
      <c r="O22" s="150" t="s">
        <v>289</v>
      </c>
      <c r="P22" s="150" t="s">
        <v>287</v>
      </c>
      <c r="Q22" s="150" t="s">
        <v>288</v>
      </c>
      <c r="R22" s="150" t="s">
        <v>289</v>
      </c>
      <c r="S22" s="209"/>
    </row>
    <row r="23" spans="3:19" ht="15">
      <c r="C23" s="201" t="s">
        <v>70</v>
      </c>
      <c r="D23" s="201"/>
      <c r="E23" s="201"/>
      <c r="F23" s="149">
        <v>0</v>
      </c>
      <c r="G23" s="149">
        <v>31</v>
      </c>
      <c r="H23" s="149">
        <f>SUM(F23:G23)</f>
        <v>31</v>
      </c>
      <c r="I23" s="149">
        <v>3</v>
      </c>
      <c r="J23" s="149">
        <v>33</v>
      </c>
      <c r="K23" s="149">
        <f>SUM(I23:J23)</f>
        <v>36</v>
      </c>
      <c r="L23" s="149">
        <f>H23+K23</f>
        <v>67</v>
      </c>
      <c r="M23" s="150">
        <v>0</v>
      </c>
      <c r="N23" s="150">
        <v>2</v>
      </c>
      <c r="O23" s="150">
        <f>SUM(M23:N23)</f>
        <v>2</v>
      </c>
      <c r="P23" s="150">
        <v>4</v>
      </c>
      <c r="Q23" s="150">
        <v>1</v>
      </c>
      <c r="R23" s="150">
        <f>SUM(P23:Q23)</f>
        <v>5</v>
      </c>
      <c r="S23" s="150">
        <f>O23+R23</f>
        <v>7</v>
      </c>
    </row>
    <row r="24" spans="3:19" ht="15">
      <c r="C24" s="201" t="s">
        <v>282</v>
      </c>
      <c r="D24" s="201"/>
      <c r="E24" s="201"/>
      <c r="F24" s="149">
        <v>0</v>
      </c>
      <c r="G24" s="149">
        <v>28</v>
      </c>
      <c r="H24" s="149">
        <f aca="true" t="shared" si="9" ref="H24:H32">SUM(F24:G24)</f>
        <v>28</v>
      </c>
      <c r="I24" s="149">
        <v>1</v>
      </c>
      <c r="J24" s="149">
        <v>26</v>
      </c>
      <c r="K24" s="149">
        <f aca="true" t="shared" si="10" ref="K24:K31">SUM(I24:J24)</f>
        <v>27</v>
      </c>
      <c r="L24" s="149">
        <f>H24+K24</f>
        <v>55</v>
      </c>
      <c r="M24" s="150">
        <v>2</v>
      </c>
      <c r="N24" s="150">
        <v>0</v>
      </c>
      <c r="O24" s="150">
        <f aca="true" t="shared" si="11" ref="O24:O31">SUM(M24:N24)</f>
        <v>2</v>
      </c>
      <c r="P24" s="150">
        <v>5</v>
      </c>
      <c r="Q24" s="150">
        <v>0</v>
      </c>
      <c r="R24" s="150">
        <f aca="true" t="shared" si="12" ref="R24:R31">SUM(P24:Q24)</f>
        <v>5</v>
      </c>
      <c r="S24" s="150">
        <f>O24+R24</f>
        <v>7</v>
      </c>
    </row>
    <row r="25" spans="3:19" ht="15">
      <c r="C25" s="201" t="s">
        <v>292</v>
      </c>
      <c r="D25" s="201"/>
      <c r="E25" s="201"/>
      <c r="F25" s="149">
        <v>0</v>
      </c>
      <c r="G25" s="149">
        <v>7</v>
      </c>
      <c r="H25" s="149">
        <f t="shared" si="9"/>
        <v>7</v>
      </c>
      <c r="I25" s="149">
        <v>0</v>
      </c>
      <c r="J25" s="149">
        <v>3</v>
      </c>
      <c r="K25" s="149">
        <f t="shared" si="10"/>
        <v>3</v>
      </c>
      <c r="L25" s="149">
        <f>H25+K25</f>
        <v>10</v>
      </c>
      <c r="M25" s="150">
        <v>1</v>
      </c>
      <c r="N25" s="150">
        <v>2</v>
      </c>
      <c r="O25" s="150">
        <f t="shared" si="11"/>
        <v>3</v>
      </c>
      <c r="P25" s="150">
        <v>0</v>
      </c>
      <c r="Q25" s="150">
        <v>0</v>
      </c>
      <c r="R25" s="150">
        <f t="shared" si="12"/>
        <v>0</v>
      </c>
      <c r="S25" s="150">
        <f>O25+R25</f>
        <v>3</v>
      </c>
    </row>
    <row r="26" spans="3:19" ht="15">
      <c r="C26" s="206" t="s">
        <v>293</v>
      </c>
      <c r="D26" s="207"/>
      <c r="E26" s="208"/>
      <c r="F26" s="152">
        <f>SUM(F23:F25)</f>
        <v>0</v>
      </c>
      <c r="G26" s="152">
        <f aca="true" t="shared" si="13" ref="G26:S26">SUM(G23:G25)</f>
        <v>66</v>
      </c>
      <c r="H26" s="152">
        <f t="shared" si="9"/>
        <v>66</v>
      </c>
      <c r="I26" s="152">
        <f t="shared" si="13"/>
        <v>4</v>
      </c>
      <c r="J26" s="152">
        <f t="shared" si="13"/>
        <v>62</v>
      </c>
      <c r="K26" s="152">
        <f t="shared" si="13"/>
        <v>66</v>
      </c>
      <c r="L26" s="152">
        <f t="shared" si="13"/>
        <v>132</v>
      </c>
      <c r="M26" s="152">
        <f t="shared" si="13"/>
        <v>3</v>
      </c>
      <c r="N26" s="152">
        <f t="shared" si="13"/>
        <v>4</v>
      </c>
      <c r="O26" s="152">
        <f t="shared" si="13"/>
        <v>7</v>
      </c>
      <c r="P26" s="152">
        <f t="shared" si="13"/>
        <v>9</v>
      </c>
      <c r="Q26" s="152">
        <f t="shared" si="13"/>
        <v>1</v>
      </c>
      <c r="R26" s="152">
        <f t="shared" si="13"/>
        <v>10</v>
      </c>
      <c r="S26" s="152">
        <f t="shared" si="13"/>
        <v>17</v>
      </c>
    </row>
    <row r="27" spans="3:19" ht="15">
      <c r="C27" s="201" t="s">
        <v>91</v>
      </c>
      <c r="D27" s="201"/>
      <c r="E27" s="201"/>
      <c r="F27" s="149">
        <v>0</v>
      </c>
      <c r="G27" s="149">
        <v>10</v>
      </c>
      <c r="H27" s="149">
        <f t="shared" si="9"/>
        <v>10</v>
      </c>
      <c r="I27" s="149">
        <v>0</v>
      </c>
      <c r="J27" s="149">
        <v>4</v>
      </c>
      <c r="K27" s="149">
        <f t="shared" si="10"/>
        <v>4</v>
      </c>
      <c r="L27" s="149">
        <f>H27+K27</f>
        <v>14</v>
      </c>
      <c r="M27" s="150">
        <v>0</v>
      </c>
      <c r="N27" s="150">
        <v>0</v>
      </c>
      <c r="O27" s="150">
        <f t="shared" si="11"/>
        <v>0</v>
      </c>
      <c r="P27" s="150">
        <v>0</v>
      </c>
      <c r="Q27" s="150">
        <v>0</v>
      </c>
      <c r="R27" s="150">
        <f t="shared" si="12"/>
        <v>0</v>
      </c>
      <c r="S27" s="150">
        <f>O27+R27</f>
        <v>0</v>
      </c>
    </row>
    <row r="28" spans="3:19" ht="15">
      <c r="C28" s="201" t="s">
        <v>294</v>
      </c>
      <c r="D28" s="201"/>
      <c r="E28" s="201"/>
      <c r="F28" s="149">
        <v>0</v>
      </c>
      <c r="G28" s="149">
        <v>2</v>
      </c>
      <c r="H28" s="149">
        <f t="shared" si="9"/>
        <v>2</v>
      </c>
      <c r="I28" s="149">
        <v>0</v>
      </c>
      <c r="J28" s="149">
        <v>6</v>
      </c>
      <c r="K28" s="149">
        <f t="shared" si="10"/>
        <v>6</v>
      </c>
      <c r="L28" s="149">
        <f>H28+K28</f>
        <v>8</v>
      </c>
      <c r="M28" s="150">
        <v>1</v>
      </c>
      <c r="N28" s="150">
        <v>3</v>
      </c>
      <c r="O28" s="150">
        <f t="shared" si="11"/>
        <v>4</v>
      </c>
      <c r="P28" s="150">
        <v>4</v>
      </c>
      <c r="Q28" s="150">
        <v>0</v>
      </c>
      <c r="R28" s="150">
        <f t="shared" si="12"/>
        <v>4</v>
      </c>
      <c r="S28" s="150">
        <f>O28+R28</f>
        <v>8</v>
      </c>
    </row>
    <row r="29" spans="3:19" ht="15">
      <c r="C29" s="201" t="s">
        <v>47</v>
      </c>
      <c r="D29" s="201"/>
      <c r="E29" s="201"/>
      <c r="F29" s="149">
        <v>0</v>
      </c>
      <c r="G29" s="149">
        <v>15</v>
      </c>
      <c r="H29" s="149">
        <f t="shared" si="9"/>
        <v>15</v>
      </c>
      <c r="I29" s="149">
        <v>0</v>
      </c>
      <c r="J29" s="149">
        <v>3</v>
      </c>
      <c r="K29" s="149">
        <f t="shared" si="10"/>
        <v>3</v>
      </c>
      <c r="L29" s="149">
        <f>H29+K29</f>
        <v>18</v>
      </c>
      <c r="M29" s="150">
        <v>4</v>
      </c>
      <c r="N29" s="150">
        <v>4</v>
      </c>
      <c r="O29" s="150">
        <f t="shared" si="11"/>
        <v>8</v>
      </c>
      <c r="P29" s="150">
        <v>7</v>
      </c>
      <c r="Q29" s="150">
        <v>0</v>
      </c>
      <c r="R29" s="150">
        <f t="shared" si="12"/>
        <v>7</v>
      </c>
      <c r="S29" s="150">
        <f>O29+R29</f>
        <v>15</v>
      </c>
    </row>
    <row r="30" spans="3:19" ht="15">
      <c r="C30" s="219" t="s">
        <v>283</v>
      </c>
      <c r="D30" s="219"/>
      <c r="E30" s="219"/>
      <c r="F30" s="155">
        <f>SUM(F27:F29)</f>
        <v>0</v>
      </c>
      <c r="G30" s="155">
        <v>15</v>
      </c>
      <c r="H30" s="149">
        <f t="shared" si="9"/>
        <v>15</v>
      </c>
      <c r="I30" s="155">
        <v>1</v>
      </c>
      <c r="J30" s="155">
        <v>5</v>
      </c>
      <c r="K30" s="149">
        <f t="shared" si="10"/>
        <v>6</v>
      </c>
      <c r="L30" s="149">
        <f>H30+K30</f>
        <v>21</v>
      </c>
      <c r="M30" s="156">
        <v>5</v>
      </c>
      <c r="N30" s="156">
        <v>5</v>
      </c>
      <c r="O30" s="150">
        <f t="shared" si="11"/>
        <v>10</v>
      </c>
      <c r="P30" s="156">
        <v>9</v>
      </c>
      <c r="Q30" s="156">
        <v>0</v>
      </c>
      <c r="R30" s="150">
        <f t="shared" si="12"/>
        <v>9</v>
      </c>
      <c r="S30" s="150">
        <f>O30+R30</f>
        <v>19</v>
      </c>
    </row>
    <row r="31" spans="3:19" ht="15">
      <c r="C31" s="219" t="s">
        <v>146</v>
      </c>
      <c r="D31" s="219"/>
      <c r="E31" s="219"/>
      <c r="F31" s="153">
        <v>0</v>
      </c>
      <c r="G31" s="153">
        <v>23</v>
      </c>
      <c r="H31" s="149">
        <f t="shared" si="9"/>
        <v>23</v>
      </c>
      <c r="I31" s="153">
        <v>3</v>
      </c>
      <c r="J31" s="153">
        <v>29</v>
      </c>
      <c r="K31" s="149">
        <f t="shared" si="10"/>
        <v>32</v>
      </c>
      <c r="L31" s="149">
        <f>H31+K31</f>
        <v>55</v>
      </c>
      <c r="M31" s="153">
        <v>3</v>
      </c>
      <c r="N31" s="153">
        <v>7</v>
      </c>
      <c r="O31" s="150">
        <f t="shared" si="11"/>
        <v>10</v>
      </c>
      <c r="P31" s="153">
        <v>9</v>
      </c>
      <c r="Q31" s="153">
        <v>1</v>
      </c>
      <c r="R31" s="150">
        <f t="shared" si="12"/>
        <v>10</v>
      </c>
      <c r="S31" s="150">
        <f>O31+R31</f>
        <v>20</v>
      </c>
    </row>
    <row r="32" spans="3:19" ht="15">
      <c r="C32" s="205" t="s">
        <v>289</v>
      </c>
      <c r="D32" s="205"/>
      <c r="E32" s="205"/>
      <c r="F32" s="152">
        <f>SUM(F27:F31)</f>
        <v>0</v>
      </c>
      <c r="G32" s="152">
        <f aca="true" t="shared" si="14" ref="G32:M32">SUM(G27:G31)</f>
        <v>65</v>
      </c>
      <c r="H32" s="152">
        <f t="shared" si="9"/>
        <v>65</v>
      </c>
      <c r="I32" s="152">
        <f t="shared" si="14"/>
        <v>4</v>
      </c>
      <c r="J32" s="152">
        <f t="shared" si="14"/>
        <v>47</v>
      </c>
      <c r="K32" s="152">
        <f t="shared" si="14"/>
        <v>51</v>
      </c>
      <c r="L32" s="152">
        <f t="shared" si="14"/>
        <v>116</v>
      </c>
      <c r="M32" s="152">
        <f t="shared" si="14"/>
        <v>13</v>
      </c>
      <c r="N32" s="152">
        <f aca="true" t="shared" si="15" ref="N32:S32">SUM(N27:N31)</f>
        <v>19</v>
      </c>
      <c r="O32" s="152">
        <f t="shared" si="15"/>
        <v>32</v>
      </c>
      <c r="P32" s="152">
        <f t="shared" si="15"/>
        <v>29</v>
      </c>
      <c r="Q32" s="152">
        <f t="shared" si="15"/>
        <v>1</v>
      </c>
      <c r="R32" s="152">
        <f t="shared" si="15"/>
        <v>30</v>
      </c>
      <c r="S32" s="152">
        <f t="shared" si="15"/>
        <v>62</v>
      </c>
    </row>
    <row r="33" spans="3:19" ht="15">
      <c r="C33" s="220" t="s">
        <v>291</v>
      </c>
      <c r="D33" s="220"/>
      <c r="E33" s="220"/>
      <c r="F33" s="151">
        <f aca="true" t="shared" si="16" ref="F33:S33">F26+F32</f>
        <v>0</v>
      </c>
      <c r="G33" s="151">
        <f t="shared" si="16"/>
        <v>131</v>
      </c>
      <c r="H33" s="151">
        <f t="shared" si="16"/>
        <v>131</v>
      </c>
      <c r="I33" s="151">
        <f t="shared" si="16"/>
        <v>8</v>
      </c>
      <c r="J33" s="151">
        <f t="shared" si="16"/>
        <v>109</v>
      </c>
      <c r="K33" s="151">
        <f t="shared" si="16"/>
        <v>117</v>
      </c>
      <c r="L33" s="151">
        <f t="shared" si="16"/>
        <v>248</v>
      </c>
      <c r="M33" s="151">
        <f t="shared" si="16"/>
        <v>16</v>
      </c>
      <c r="N33" s="151">
        <f t="shared" si="16"/>
        <v>23</v>
      </c>
      <c r="O33" s="151">
        <f t="shared" si="16"/>
        <v>39</v>
      </c>
      <c r="P33" s="151">
        <f t="shared" si="16"/>
        <v>38</v>
      </c>
      <c r="Q33" s="151">
        <f t="shared" si="16"/>
        <v>2</v>
      </c>
      <c r="R33" s="151">
        <f t="shared" si="16"/>
        <v>40</v>
      </c>
      <c r="S33" s="151">
        <f t="shared" si="16"/>
        <v>79</v>
      </c>
    </row>
    <row r="35" spans="6:19" ht="15">
      <c r="F35" s="204" t="s">
        <v>284</v>
      </c>
      <c r="G35" s="204"/>
      <c r="H35" s="204"/>
      <c r="I35" s="204"/>
      <c r="J35" s="204"/>
      <c r="K35" s="204"/>
      <c r="L35" s="216" t="s">
        <v>291</v>
      </c>
      <c r="M35" s="209" t="s">
        <v>290</v>
      </c>
      <c r="N35" s="209"/>
      <c r="O35" s="209"/>
      <c r="P35" s="209"/>
      <c r="Q35" s="209"/>
      <c r="R35" s="209"/>
      <c r="S35" s="209" t="s">
        <v>291</v>
      </c>
    </row>
    <row r="36" spans="6:19" ht="15">
      <c r="F36" s="210" t="s">
        <v>285</v>
      </c>
      <c r="G36" s="211"/>
      <c r="H36" s="212"/>
      <c r="I36" s="210" t="s">
        <v>286</v>
      </c>
      <c r="J36" s="211"/>
      <c r="K36" s="212"/>
      <c r="L36" s="217"/>
      <c r="M36" s="213" t="s">
        <v>285</v>
      </c>
      <c r="N36" s="214"/>
      <c r="O36" s="215"/>
      <c r="P36" s="213" t="s">
        <v>286</v>
      </c>
      <c r="Q36" s="214"/>
      <c r="R36" s="215"/>
      <c r="S36" s="209"/>
    </row>
    <row r="37" spans="6:19" ht="15">
      <c r="F37" s="149" t="s">
        <v>287</v>
      </c>
      <c r="G37" s="149" t="s">
        <v>288</v>
      </c>
      <c r="H37" s="149" t="s">
        <v>289</v>
      </c>
      <c r="I37" s="149" t="s">
        <v>287</v>
      </c>
      <c r="J37" s="149" t="s">
        <v>288</v>
      </c>
      <c r="K37" s="149" t="s">
        <v>289</v>
      </c>
      <c r="L37" s="218"/>
      <c r="M37" s="150" t="s">
        <v>287</v>
      </c>
      <c r="N37" s="150" t="s">
        <v>288</v>
      </c>
      <c r="O37" s="150" t="s">
        <v>289</v>
      </c>
      <c r="P37" s="150" t="s">
        <v>287</v>
      </c>
      <c r="Q37" s="150" t="s">
        <v>288</v>
      </c>
      <c r="R37" s="150" t="s">
        <v>289</v>
      </c>
      <c r="S37" s="209"/>
    </row>
    <row r="38" spans="3:19" ht="15">
      <c r="C38" s="201" t="s">
        <v>70</v>
      </c>
      <c r="D38" s="201"/>
      <c r="E38" s="201"/>
      <c r="F38" s="149">
        <f aca="true" t="shared" si="17" ref="F38:L38">F23+F24+F25+F7+F8</f>
        <v>1</v>
      </c>
      <c r="G38" s="149">
        <f t="shared" si="17"/>
        <v>186</v>
      </c>
      <c r="H38" s="149">
        <f t="shared" si="17"/>
        <v>187</v>
      </c>
      <c r="I38" s="149">
        <f t="shared" si="17"/>
        <v>9</v>
      </c>
      <c r="J38" s="149">
        <f t="shared" si="17"/>
        <v>212</v>
      </c>
      <c r="K38" s="149">
        <f t="shared" si="17"/>
        <v>221</v>
      </c>
      <c r="L38" s="149">
        <f t="shared" si="17"/>
        <v>408</v>
      </c>
      <c r="M38" s="150">
        <f>M7+M8+M23+M24+M25</f>
        <v>5</v>
      </c>
      <c r="N38" s="150">
        <f aca="true" t="shared" si="18" ref="N38:S38">N7+N8+N23+N24+N25</f>
        <v>29</v>
      </c>
      <c r="O38" s="150">
        <f t="shared" si="18"/>
        <v>34</v>
      </c>
      <c r="P38" s="150">
        <f t="shared" si="18"/>
        <v>40</v>
      </c>
      <c r="Q38" s="150">
        <f t="shared" si="18"/>
        <v>17</v>
      </c>
      <c r="R38" s="150">
        <f t="shared" si="18"/>
        <v>57</v>
      </c>
      <c r="S38" s="150">
        <f t="shared" si="18"/>
        <v>91</v>
      </c>
    </row>
    <row r="39" spans="3:19" ht="15">
      <c r="C39" s="201" t="s">
        <v>91</v>
      </c>
      <c r="D39" s="201"/>
      <c r="E39" s="201"/>
      <c r="F39" s="149">
        <f>F10+F27</f>
        <v>0</v>
      </c>
      <c r="G39" s="149">
        <f aca="true" t="shared" si="19" ref="G39:L39">G10+G27</f>
        <v>48</v>
      </c>
      <c r="H39" s="149">
        <f t="shared" si="19"/>
        <v>48</v>
      </c>
      <c r="I39" s="149">
        <f t="shared" si="19"/>
        <v>0</v>
      </c>
      <c r="J39" s="149">
        <f t="shared" si="19"/>
        <v>29</v>
      </c>
      <c r="K39" s="149">
        <f t="shared" si="19"/>
        <v>29</v>
      </c>
      <c r="L39" s="149">
        <f t="shared" si="19"/>
        <v>77</v>
      </c>
      <c r="M39" s="150">
        <f>M10+M27</f>
        <v>5</v>
      </c>
      <c r="N39" s="150">
        <f aca="true" t="shared" si="20" ref="N39:S39">N10+N27</f>
        <v>7</v>
      </c>
      <c r="O39" s="150">
        <f t="shared" si="20"/>
        <v>12</v>
      </c>
      <c r="P39" s="150">
        <f t="shared" si="20"/>
        <v>4</v>
      </c>
      <c r="Q39" s="150">
        <f t="shared" si="20"/>
        <v>3</v>
      </c>
      <c r="R39" s="150">
        <f t="shared" si="20"/>
        <v>7</v>
      </c>
      <c r="S39" s="150">
        <f t="shared" si="20"/>
        <v>19</v>
      </c>
    </row>
    <row r="40" spans="3:19" ht="15">
      <c r="C40" s="201" t="s">
        <v>294</v>
      </c>
      <c r="D40" s="201"/>
      <c r="E40" s="201"/>
      <c r="F40" s="149">
        <f>F28</f>
        <v>0</v>
      </c>
      <c r="G40" s="149">
        <f aca="true" t="shared" si="21" ref="G40:L40">G28</f>
        <v>2</v>
      </c>
      <c r="H40" s="149">
        <f t="shared" si="21"/>
        <v>2</v>
      </c>
      <c r="I40" s="149">
        <f t="shared" si="21"/>
        <v>0</v>
      </c>
      <c r="J40" s="149">
        <f t="shared" si="21"/>
        <v>6</v>
      </c>
      <c r="K40" s="149">
        <f t="shared" si="21"/>
        <v>6</v>
      </c>
      <c r="L40" s="149">
        <f t="shared" si="21"/>
        <v>8</v>
      </c>
      <c r="M40" s="150">
        <f>M28</f>
        <v>1</v>
      </c>
      <c r="N40" s="150">
        <f aca="true" t="shared" si="22" ref="N40:S40">N28</f>
        <v>3</v>
      </c>
      <c r="O40" s="150">
        <f t="shared" si="22"/>
        <v>4</v>
      </c>
      <c r="P40" s="150">
        <f t="shared" si="22"/>
        <v>4</v>
      </c>
      <c r="Q40" s="150">
        <f t="shared" si="22"/>
        <v>0</v>
      </c>
      <c r="R40" s="150">
        <f t="shared" si="22"/>
        <v>4</v>
      </c>
      <c r="S40" s="150">
        <f t="shared" si="22"/>
        <v>8</v>
      </c>
    </row>
    <row r="41" spans="3:19" ht="15">
      <c r="C41" s="221" t="s">
        <v>146</v>
      </c>
      <c r="D41" s="222"/>
      <c r="E41" s="223"/>
      <c r="F41" s="149">
        <f>F13+F31</f>
        <v>0</v>
      </c>
      <c r="G41" s="149">
        <f aca="true" t="shared" si="23" ref="G41:L41">G13+G31</f>
        <v>34</v>
      </c>
      <c r="H41" s="149">
        <f t="shared" si="23"/>
        <v>34</v>
      </c>
      <c r="I41" s="149">
        <f t="shared" si="23"/>
        <v>3</v>
      </c>
      <c r="J41" s="149">
        <f t="shared" si="23"/>
        <v>45</v>
      </c>
      <c r="K41" s="149">
        <f t="shared" si="23"/>
        <v>48</v>
      </c>
      <c r="L41" s="149">
        <f t="shared" si="23"/>
        <v>82</v>
      </c>
      <c r="M41" s="150">
        <f>M13+M31</f>
        <v>3</v>
      </c>
      <c r="N41" s="150">
        <f aca="true" t="shared" si="24" ref="N41:S41">N13+N31</f>
        <v>8</v>
      </c>
      <c r="O41" s="150">
        <f t="shared" si="24"/>
        <v>11</v>
      </c>
      <c r="P41" s="150">
        <f t="shared" si="24"/>
        <v>9</v>
      </c>
      <c r="Q41" s="150">
        <f t="shared" si="24"/>
        <v>1</v>
      </c>
      <c r="R41" s="150">
        <f t="shared" si="24"/>
        <v>10</v>
      </c>
      <c r="S41" s="150">
        <f t="shared" si="24"/>
        <v>21</v>
      </c>
    </row>
    <row r="42" spans="3:19" ht="15">
      <c r="C42" s="201" t="s">
        <v>283</v>
      </c>
      <c r="D42" s="201"/>
      <c r="E42" s="201"/>
      <c r="F42" s="149">
        <f>F12+F30</f>
        <v>0</v>
      </c>
      <c r="G42" s="149">
        <f aca="true" t="shared" si="25" ref="G42:L42">G12+G30</f>
        <v>54</v>
      </c>
      <c r="H42" s="149">
        <f t="shared" si="25"/>
        <v>54</v>
      </c>
      <c r="I42" s="149">
        <f t="shared" si="25"/>
        <v>1</v>
      </c>
      <c r="J42" s="149">
        <f t="shared" si="25"/>
        <v>13</v>
      </c>
      <c r="K42" s="149">
        <f t="shared" si="25"/>
        <v>14</v>
      </c>
      <c r="L42" s="149">
        <f t="shared" si="25"/>
        <v>68</v>
      </c>
      <c r="M42" s="150">
        <f>M12+M30</f>
        <v>6</v>
      </c>
      <c r="N42" s="150">
        <f aca="true" t="shared" si="26" ref="N42:S42">N12+N30</f>
        <v>6</v>
      </c>
      <c r="O42" s="150">
        <f t="shared" si="26"/>
        <v>12</v>
      </c>
      <c r="P42" s="150">
        <f t="shared" si="26"/>
        <v>9</v>
      </c>
      <c r="Q42" s="150">
        <f t="shared" si="26"/>
        <v>0</v>
      </c>
      <c r="R42" s="150">
        <f t="shared" si="26"/>
        <v>9</v>
      </c>
      <c r="S42" s="150">
        <f t="shared" si="26"/>
        <v>21</v>
      </c>
    </row>
    <row r="43" spans="3:19" ht="15">
      <c r="C43" s="201" t="s">
        <v>47</v>
      </c>
      <c r="D43" s="201"/>
      <c r="E43" s="201"/>
      <c r="F43" s="149">
        <f>F29+F11</f>
        <v>1</v>
      </c>
      <c r="G43" s="149">
        <f aca="true" t="shared" si="27" ref="G43:L43">G29+G11</f>
        <v>42</v>
      </c>
      <c r="H43" s="149">
        <f t="shared" si="27"/>
        <v>43</v>
      </c>
      <c r="I43" s="149">
        <f t="shared" si="27"/>
        <v>1</v>
      </c>
      <c r="J43" s="149">
        <f t="shared" si="27"/>
        <v>8</v>
      </c>
      <c r="K43" s="149">
        <f t="shared" si="27"/>
        <v>9</v>
      </c>
      <c r="L43" s="149">
        <f t="shared" si="27"/>
        <v>52</v>
      </c>
      <c r="M43" s="150">
        <f>M11+M29</f>
        <v>5</v>
      </c>
      <c r="N43" s="150">
        <f aca="true" t="shared" si="28" ref="N43:S43">N11+N29</f>
        <v>4</v>
      </c>
      <c r="O43" s="150">
        <f t="shared" si="28"/>
        <v>9</v>
      </c>
      <c r="P43" s="150">
        <f t="shared" si="28"/>
        <v>7</v>
      </c>
      <c r="Q43" s="150">
        <f t="shared" si="28"/>
        <v>1</v>
      </c>
      <c r="R43" s="150">
        <f t="shared" si="28"/>
        <v>8</v>
      </c>
      <c r="S43" s="150">
        <f t="shared" si="28"/>
        <v>17</v>
      </c>
    </row>
    <row r="44" spans="3:19" ht="15">
      <c r="C44" s="205" t="s">
        <v>289</v>
      </c>
      <c r="D44" s="205"/>
      <c r="E44" s="205"/>
      <c r="F44" s="152">
        <f>SUM(F38:F43)</f>
        <v>2</v>
      </c>
      <c r="G44" s="152">
        <f aca="true" t="shared" si="29" ref="G44:S44">SUM(G38:G43)</f>
        <v>366</v>
      </c>
      <c r="H44" s="152">
        <f t="shared" si="29"/>
        <v>368</v>
      </c>
      <c r="I44" s="152">
        <f t="shared" si="29"/>
        <v>14</v>
      </c>
      <c r="J44" s="152">
        <f t="shared" si="29"/>
        <v>313</v>
      </c>
      <c r="K44" s="152">
        <f t="shared" si="29"/>
        <v>327</v>
      </c>
      <c r="L44" s="152">
        <f t="shared" si="29"/>
        <v>695</v>
      </c>
      <c r="M44" s="152">
        <f t="shared" si="29"/>
        <v>25</v>
      </c>
      <c r="N44" s="152">
        <f t="shared" si="29"/>
        <v>57</v>
      </c>
      <c r="O44" s="152">
        <f t="shared" si="29"/>
        <v>82</v>
      </c>
      <c r="P44" s="152">
        <f t="shared" si="29"/>
        <v>73</v>
      </c>
      <c r="Q44" s="152">
        <f t="shared" si="29"/>
        <v>22</v>
      </c>
      <c r="R44" s="152">
        <f t="shared" si="29"/>
        <v>95</v>
      </c>
      <c r="S44" s="152">
        <f t="shared" si="29"/>
        <v>177</v>
      </c>
    </row>
  </sheetData>
  <sheetProtection/>
  <mergeCells count="55">
    <mergeCell ref="C44:E44"/>
    <mergeCell ref="C38:E38"/>
    <mergeCell ref="C39:E39"/>
    <mergeCell ref="C40:E40"/>
    <mergeCell ref="C41:E41"/>
    <mergeCell ref="C42:E42"/>
    <mergeCell ref="C43:E43"/>
    <mergeCell ref="F35:K35"/>
    <mergeCell ref="L35:L37"/>
    <mergeCell ref="M35:R35"/>
    <mergeCell ref="S35:S37"/>
    <mergeCell ref="F36:H36"/>
    <mergeCell ref="I36:K36"/>
    <mergeCell ref="M36:O36"/>
    <mergeCell ref="P36:R36"/>
    <mergeCell ref="C29:E29"/>
    <mergeCell ref="C30:E30"/>
    <mergeCell ref="C26:E26"/>
    <mergeCell ref="C31:E31"/>
    <mergeCell ref="C32:E32"/>
    <mergeCell ref="C33:E33"/>
    <mergeCell ref="P21:R21"/>
    <mergeCell ref="C23:E23"/>
    <mergeCell ref="C24:E24"/>
    <mergeCell ref="C25:E25"/>
    <mergeCell ref="C27:E27"/>
    <mergeCell ref="C28:E28"/>
    <mergeCell ref="S4:S6"/>
    <mergeCell ref="F2:R2"/>
    <mergeCell ref="F18:R18"/>
    <mergeCell ref="F20:K20"/>
    <mergeCell ref="L20:L22"/>
    <mergeCell ref="M20:R20"/>
    <mergeCell ref="S20:S22"/>
    <mergeCell ref="F21:H21"/>
    <mergeCell ref="I21:K21"/>
    <mergeCell ref="M21:O21"/>
    <mergeCell ref="C10:E10"/>
    <mergeCell ref="C11:E11"/>
    <mergeCell ref="M4:R4"/>
    <mergeCell ref="F5:H5"/>
    <mergeCell ref="I5:K5"/>
    <mergeCell ref="M5:O5"/>
    <mergeCell ref="P5:R5"/>
    <mergeCell ref="L4:L6"/>
    <mergeCell ref="C12:E12"/>
    <mergeCell ref="C13:E13"/>
    <mergeCell ref="C15:E15"/>
    <mergeCell ref="C16:E16"/>
    <mergeCell ref="C17:E17"/>
    <mergeCell ref="F4:K4"/>
    <mergeCell ref="C14:E14"/>
    <mergeCell ref="C9:E9"/>
    <mergeCell ref="C7:E7"/>
    <mergeCell ref="C8:E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rightToLeft="1" zoomScalePageLayoutView="0" workbookViewId="0" topLeftCell="A1">
      <selection activeCell="E20" sqref="E20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1" customWidth="1"/>
    <col min="4" max="8" width="12.7109375" style="1" customWidth="1"/>
    <col min="9" max="9" width="6.7109375" style="1" customWidth="1"/>
    <col min="10" max="10" width="23.8515625" style="1" customWidth="1"/>
    <col min="11" max="11" width="23.28125" style="1" customWidth="1"/>
    <col min="12" max="12" width="11.00390625" style="1" customWidth="1"/>
    <col min="13" max="13" width="10.28125" style="1" customWidth="1"/>
    <col min="14" max="14" width="15.7109375" style="1" customWidth="1"/>
    <col min="15" max="15" width="8.140625" style="1" customWidth="1"/>
    <col min="16" max="16384" width="9.140625" style="1" customWidth="1"/>
  </cols>
  <sheetData>
    <row r="1" spans="2:10" ht="39.75" customHeight="1">
      <c r="B1" s="278"/>
      <c r="C1" s="278"/>
      <c r="D1" s="278"/>
      <c r="E1" s="278"/>
      <c r="F1" s="278"/>
      <c r="G1" s="278"/>
      <c r="H1" s="278"/>
      <c r="I1" s="278"/>
      <c r="J1" s="278"/>
    </row>
    <row r="2" spans="2:10" ht="24" customHeight="1">
      <c r="B2" s="279" t="s">
        <v>316</v>
      </c>
      <c r="C2" s="280"/>
      <c r="D2" s="280"/>
      <c r="E2" s="280"/>
      <c r="F2" s="280"/>
      <c r="G2" s="280"/>
      <c r="H2" s="280"/>
      <c r="I2" s="280"/>
      <c r="J2" s="280"/>
    </row>
    <row r="3" spans="2:12" ht="24" customHeight="1">
      <c r="B3" s="281" t="s">
        <v>239</v>
      </c>
      <c r="C3" s="281"/>
      <c r="D3" s="281"/>
      <c r="E3" s="281"/>
      <c r="F3" s="281"/>
      <c r="G3" s="281"/>
      <c r="H3" s="281"/>
      <c r="I3" s="281"/>
      <c r="J3" s="281"/>
      <c r="K3" s="12"/>
      <c r="L3" s="135"/>
    </row>
    <row r="4" spans="2:13" ht="24" customHeight="1">
      <c r="B4" s="258" t="s">
        <v>59</v>
      </c>
      <c r="C4" s="259"/>
      <c r="D4" s="260" t="s">
        <v>53</v>
      </c>
      <c r="E4" s="261" t="s">
        <v>57</v>
      </c>
      <c r="F4" s="261" t="s">
        <v>63</v>
      </c>
      <c r="G4" s="261" t="s">
        <v>105</v>
      </c>
      <c r="H4" s="260" t="s">
        <v>238</v>
      </c>
      <c r="I4" s="262" t="s">
        <v>2</v>
      </c>
      <c r="J4" s="263"/>
      <c r="K4" s="70"/>
      <c r="L4" s="146"/>
      <c r="M4" s="4"/>
    </row>
    <row r="5" spans="2:11" ht="24" customHeight="1">
      <c r="B5" s="264" t="s">
        <v>3</v>
      </c>
      <c r="C5" s="265"/>
      <c r="D5" s="260"/>
      <c r="E5" s="261"/>
      <c r="F5" s="261"/>
      <c r="G5" s="261"/>
      <c r="H5" s="260"/>
      <c r="I5" s="266" t="s">
        <v>4</v>
      </c>
      <c r="J5" s="267"/>
      <c r="K5" s="97"/>
    </row>
    <row r="6" spans="2:14" ht="24" customHeight="1">
      <c r="B6" s="246" t="s">
        <v>147</v>
      </c>
      <c r="C6" s="246"/>
      <c r="D6" s="247">
        <v>1186</v>
      </c>
      <c r="E6" s="247">
        <v>1198</v>
      </c>
      <c r="F6" s="247">
        <v>1185</v>
      </c>
      <c r="G6" s="247">
        <v>1190</v>
      </c>
      <c r="H6" s="247">
        <v>1206</v>
      </c>
      <c r="I6" s="248" t="s">
        <v>10</v>
      </c>
      <c r="J6" s="248"/>
      <c r="K6" s="122"/>
      <c r="L6" s="132"/>
      <c r="M6" s="132"/>
      <c r="N6" s="117"/>
    </row>
    <row r="7" spans="2:14" ht="24" customHeight="1">
      <c r="B7" s="246" t="s">
        <v>80</v>
      </c>
      <c r="C7" s="246"/>
      <c r="D7" s="247">
        <v>33510</v>
      </c>
      <c r="E7" s="249">
        <v>34692</v>
      </c>
      <c r="F7" s="247">
        <v>41164</v>
      </c>
      <c r="G7" s="247">
        <v>43429</v>
      </c>
      <c r="H7" s="247">
        <v>41482</v>
      </c>
      <c r="I7" s="250" t="s">
        <v>14</v>
      </c>
      <c r="J7" s="250"/>
      <c r="K7" s="129"/>
      <c r="L7" s="29"/>
      <c r="M7" s="29"/>
      <c r="N7" s="123"/>
    </row>
    <row r="8" spans="2:14" ht="24" customHeight="1">
      <c r="B8" s="251" t="s">
        <v>230</v>
      </c>
      <c r="C8" s="252" t="s">
        <v>138</v>
      </c>
      <c r="D8" s="247">
        <v>28856</v>
      </c>
      <c r="E8" s="247">
        <v>29348</v>
      </c>
      <c r="F8" s="247">
        <v>33136</v>
      </c>
      <c r="G8" s="247">
        <v>28990</v>
      </c>
      <c r="H8" s="247">
        <v>30922</v>
      </c>
      <c r="I8" s="253" t="s">
        <v>225</v>
      </c>
      <c r="J8" s="254" t="s">
        <v>54</v>
      </c>
      <c r="K8" s="245"/>
      <c r="L8" s="190"/>
      <c r="M8" s="190"/>
      <c r="N8" s="190"/>
    </row>
    <row r="9" spans="2:14" ht="24" customHeight="1">
      <c r="B9" s="251"/>
      <c r="C9" s="252" t="s">
        <v>139</v>
      </c>
      <c r="D9" s="247">
        <v>42424</v>
      </c>
      <c r="E9" s="247">
        <v>46846</v>
      </c>
      <c r="F9" s="247">
        <v>56956</v>
      </c>
      <c r="G9" s="247">
        <v>54099</v>
      </c>
      <c r="H9" s="247">
        <v>57798</v>
      </c>
      <c r="I9" s="253" t="s">
        <v>226</v>
      </c>
      <c r="J9" s="254"/>
      <c r="K9" s="115"/>
      <c r="L9" s="97"/>
      <c r="M9" s="160"/>
      <c r="N9" s="141"/>
    </row>
    <row r="10" spans="2:14" ht="24" customHeight="1">
      <c r="B10" s="251"/>
      <c r="C10" s="252" t="s">
        <v>11</v>
      </c>
      <c r="D10" s="255">
        <f>SUM(D8:D9)</f>
        <v>71280</v>
      </c>
      <c r="E10" s="255">
        <f>SUM(E8:E9)</f>
        <v>76194</v>
      </c>
      <c r="F10" s="255">
        <f>SUM(F8:F9)</f>
        <v>90092</v>
      </c>
      <c r="G10" s="255">
        <f>SUM(G8:G9)</f>
        <v>83089</v>
      </c>
      <c r="H10" s="255">
        <f>SUM(H8:H9)</f>
        <v>88720</v>
      </c>
      <c r="I10" s="253" t="s">
        <v>12</v>
      </c>
      <c r="J10" s="254"/>
      <c r="K10" s="130"/>
      <c r="L10" s="145"/>
      <c r="M10" s="130"/>
      <c r="N10" s="142"/>
    </row>
    <row r="11" spans="2:14" ht="24" customHeight="1">
      <c r="B11" s="246" t="s">
        <v>15</v>
      </c>
      <c r="C11" s="24" t="s">
        <v>5</v>
      </c>
      <c r="D11" s="249">
        <v>405172</v>
      </c>
      <c r="E11" s="249">
        <v>416707</v>
      </c>
      <c r="F11" s="249">
        <v>436333</v>
      </c>
      <c r="G11" s="247">
        <f>2!G11+3!G11</f>
        <v>463590</v>
      </c>
      <c r="H11" s="249">
        <v>495248</v>
      </c>
      <c r="I11" s="22" t="s">
        <v>6</v>
      </c>
      <c r="J11" s="250" t="s">
        <v>16</v>
      </c>
      <c r="K11" s="143"/>
      <c r="L11" s="159"/>
      <c r="M11" s="144"/>
      <c r="N11" s="131"/>
    </row>
    <row r="12" spans="2:14" ht="24" customHeight="1">
      <c r="B12" s="246"/>
      <c r="C12" s="24" t="s">
        <v>8</v>
      </c>
      <c r="D12" s="249">
        <v>387431</v>
      </c>
      <c r="E12" s="249">
        <v>398487</v>
      </c>
      <c r="F12" s="249">
        <v>418131</v>
      </c>
      <c r="G12" s="247">
        <f>2!G12+3!G12</f>
        <v>441542</v>
      </c>
      <c r="H12" s="249">
        <v>472242</v>
      </c>
      <c r="I12" s="22" t="s">
        <v>9</v>
      </c>
      <c r="J12" s="250"/>
      <c r="K12" s="127"/>
      <c r="L12" s="123"/>
      <c r="M12" s="123"/>
      <c r="N12" s="128"/>
    </row>
    <row r="13" spans="2:14" ht="24" customHeight="1" thickBot="1">
      <c r="B13" s="268"/>
      <c r="C13" s="269" t="s">
        <v>11</v>
      </c>
      <c r="D13" s="270">
        <f>SUM(D11:D12)</f>
        <v>792603</v>
      </c>
      <c r="E13" s="270">
        <f>SUM(E11:E12)</f>
        <v>815194</v>
      </c>
      <c r="F13" s="271">
        <f>SUM(F11:F12)</f>
        <v>854464</v>
      </c>
      <c r="G13" s="271">
        <f>SUM(G11:G12)</f>
        <v>905132</v>
      </c>
      <c r="H13" s="270">
        <f>SUM(H11:H12)</f>
        <v>967490</v>
      </c>
      <c r="I13" s="272" t="s">
        <v>12</v>
      </c>
      <c r="J13" s="273"/>
      <c r="K13" s="126"/>
      <c r="L13" s="63"/>
      <c r="M13" s="63"/>
      <c r="N13" s="127"/>
    </row>
    <row r="14" spans="2:12" s="4" customFormat="1" ht="24" customHeight="1">
      <c r="B14" s="274" t="s">
        <v>212</v>
      </c>
      <c r="C14" s="274"/>
      <c r="D14" s="275"/>
      <c r="E14" s="275"/>
      <c r="F14" s="275"/>
      <c r="G14" s="275"/>
      <c r="H14" s="275"/>
      <c r="I14" s="276"/>
      <c r="J14" s="275" t="s">
        <v>216</v>
      </c>
      <c r="K14" s="106"/>
      <c r="L14" s="106"/>
    </row>
    <row r="15" spans="2:13" s="4" customFormat="1" ht="24" customHeight="1">
      <c r="B15" s="277" t="s">
        <v>81</v>
      </c>
      <c r="C15" s="277"/>
      <c r="D15" s="275"/>
      <c r="E15" s="275"/>
      <c r="F15" s="275"/>
      <c r="G15" s="275"/>
      <c r="H15" s="276"/>
      <c r="I15" s="275"/>
      <c r="J15" s="275" t="s">
        <v>327</v>
      </c>
      <c r="M15" s="56"/>
    </row>
    <row r="16" spans="2:10" s="4" customFormat="1" ht="24" customHeight="1">
      <c r="B16" s="277" t="s">
        <v>83</v>
      </c>
      <c r="C16" s="277"/>
      <c r="D16" s="275"/>
      <c r="E16" s="275"/>
      <c r="F16" s="275"/>
      <c r="G16" s="275"/>
      <c r="H16" s="276"/>
      <c r="I16" s="275"/>
      <c r="J16" s="275" t="s">
        <v>82</v>
      </c>
    </row>
    <row r="19" spans="2:10" ht="12.75">
      <c r="B19" s="53"/>
      <c r="C19" s="54"/>
      <c r="D19" s="54"/>
      <c r="E19" s="54"/>
      <c r="F19" s="54"/>
      <c r="G19" s="54"/>
      <c r="H19" s="54"/>
      <c r="I19" s="54"/>
      <c r="J19" s="54"/>
    </row>
    <row r="20" ht="12.75">
      <c r="G20" s="4"/>
    </row>
    <row r="21" ht="12.75">
      <c r="C21" s="4"/>
    </row>
    <row r="22" ht="9" customHeight="1"/>
    <row r="23" spans="3:8" ht="12" customHeight="1">
      <c r="C23" s="34"/>
      <c r="D23" s="15"/>
      <c r="F23" s="54"/>
      <c r="H23" s="35"/>
    </row>
    <row r="24" spans="3:8" ht="12.75">
      <c r="C24" s="48"/>
      <c r="D24" s="55"/>
      <c r="F24" s="54"/>
      <c r="H24" s="55"/>
    </row>
    <row r="25" spans="3:8" ht="12.75">
      <c r="C25" s="48"/>
      <c r="D25" s="15"/>
      <c r="H25" s="15"/>
    </row>
    <row r="26" spans="3:8" ht="15" customHeight="1">
      <c r="C26" s="52"/>
      <c r="D26" s="15"/>
      <c r="H26" s="15"/>
    </row>
    <row r="27" spans="3:8" ht="12.75">
      <c r="C27" s="52"/>
      <c r="D27" s="15"/>
      <c r="H27" s="15"/>
    </row>
    <row r="28" spans="3:8" ht="12.75">
      <c r="C28" s="52"/>
      <c r="D28" s="15"/>
      <c r="H28" s="15"/>
    </row>
    <row r="29" spans="3:8" ht="15" customHeight="1">
      <c r="C29" s="48"/>
      <c r="D29" s="15"/>
      <c r="H29" s="15"/>
    </row>
    <row r="30" spans="3:8" ht="12.75">
      <c r="C30" s="48"/>
      <c r="D30" s="15"/>
      <c r="H30" s="15"/>
    </row>
    <row r="31" spans="3:8" ht="12.75">
      <c r="C31" s="48"/>
      <c r="D31" s="15"/>
      <c r="H31" s="15"/>
    </row>
  </sheetData>
  <sheetProtection/>
  <mergeCells count="20">
    <mergeCell ref="J8:J10"/>
    <mergeCell ref="B8:B10"/>
    <mergeCell ref="G4:G5"/>
    <mergeCell ref="B6:C6"/>
    <mergeCell ref="B3:J3"/>
    <mergeCell ref="B7:C7"/>
    <mergeCell ref="K8:N8"/>
    <mergeCell ref="B5:C5"/>
    <mergeCell ref="I5:J5"/>
    <mergeCell ref="B2:J2"/>
    <mergeCell ref="I7:J7"/>
    <mergeCell ref="I4:J4"/>
    <mergeCell ref="D4:D5"/>
    <mergeCell ref="H4:H5"/>
    <mergeCell ref="J11:J13"/>
    <mergeCell ref="B11:B13"/>
    <mergeCell ref="I6:J6"/>
    <mergeCell ref="F4:F5"/>
    <mergeCell ref="B4:C4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2"/>
  <rowBreaks count="1" manualBreakCount="1">
    <brk id="1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0"/>
  <sheetViews>
    <sheetView rightToLeft="1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1" customWidth="1"/>
    <col min="4" max="8" width="12.7109375" style="1" customWidth="1"/>
    <col min="9" max="9" width="6.7109375" style="1" customWidth="1"/>
    <col min="10" max="10" width="23.8515625" style="1" customWidth="1"/>
    <col min="11" max="11" width="6.7109375" style="1" customWidth="1"/>
    <col min="12" max="12" width="21.28125" style="1" customWidth="1"/>
    <col min="13" max="16384" width="9.140625" style="1" customWidth="1"/>
  </cols>
  <sheetData>
    <row r="1" spans="2:10" ht="39.75" customHeight="1">
      <c r="B1" s="278"/>
      <c r="C1" s="278"/>
      <c r="D1" s="278"/>
      <c r="E1" s="278"/>
      <c r="F1" s="278"/>
      <c r="G1" s="278"/>
      <c r="H1" s="278"/>
      <c r="I1" s="278"/>
      <c r="J1" s="278"/>
    </row>
    <row r="2" spans="2:11" ht="19.5" customHeight="1">
      <c r="B2" s="295" t="s">
        <v>317</v>
      </c>
      <c r="C2" s="295"/>
      <c r="D2" s="295"/>
      <c r="E2" s="295"/>
      <c r="F2" s="295"/>
      <c r="G2" s="295"/>
      <c r="H2" s="295"/>
      <c r="I2" s="295"/>
      <c r="J2" s="295"/>
      <c r="K2" s="14"/>
    </row>
    <row r="3" spans="2:19" ht="19.5" customHeight="1">
      <c r="B3" s="281" t="s">
        <v>240</v>
      </c>
      <c r="C3" s="281"/>
      <c r="D3" s="281"/>
      <c r="E3" s="281"/>
      <c r="F3" s="281"/>
      <c r="G3" s="281"/>
      <c r="H3" s="281"/>
      <c r="I3" s="281"/>
      <c r="J3" s="281"/>
      <c r="K3" s="7"/>
      <c r="N3" s="92"/>
      <c r="O3" s="19"/>
      <c r="P3" s="19"/>
      <c r="Q3" s="19"/>
      <c r="R3" s="19"/>
      <c r="S3" s="19"/>
    </row>
    <row r="4" spans="2:14" ht="30" customHeight="1">
      <c r="B4" s="284" t="s">
        <v>24</v>
      </c>
      <c r="C4" s="285"/>
      <c r="D4" s="286" t="s">
        <v>53</v>
      </c>
      <c r="E4" s="286" t="s">
        <v>57</v>
      </c>
      <c r="F4" s="286" t="s">
        <v>63</v>
      </c>
      <c r="G4" s="286" t="s">
        <v>105</v>
      </c>
      <c r="H4" s="286" t="s">
        <v>238</v>
      </c>
      <c r="I4" s="287" t="s">
        <v>2</v>
      </c>
      <c r="J4" s="288"/>
      <c r="M4" s="121"/>
      <c r="N4" s="119"/>
    </row>
    <row r="5" spans="2:14" ht="30" customHeight="1">
      <c r="B5" s="289" t="s">
        <v>3</v>
      </c>
      <c r="C5" s="290"/>
      <c r="D5" s="286"/>
      <c r="E5" s="286"/>
      <c r="F5" s="286"/>
      <c r="G5" s="286"/>
      <c r="H5" s="286"/>
      <c r="I5" s="291" t="s">
        <v>4</v>
      </c>
      <c r="J5" s="292"/>
      <c r="M5" s="120"/>
      <c r="N5" s="120"/>
    </row>
    <row r="6" spans="2:16" ht="39.75" customHeight="1">
      <c r="B6" s="246" t="s">
        <v>7</v>
      </c>
      <c r="C6" s="246"/>
      <c r="D6" s="296">
        <v>725</v>
      </c>
      <c r="E6" s="296">
        <v>725</v>
      </c>
      <c r="F6" s="296">
        <v>702</v>
      </c>
      <c r="G6" s="297">
        <v>701</v>
      </c>
      <c r="H6" s="296">
        <v>697</v>
      </c>
      <c r="I6" s="250" t="s">
        <v>10</v>
      </c>
      <c r="J6" s="250"/>
      <c r="M6" s="120"/>
      <c r="N6" s="120"/>
      <c r="P6" s="30"/>
    </row>
    <row r="7" spans="2:15" ht="39.75" customHeight="1">
      <c r="B7" s="246" t="s">
        <v>13</v>
      </c>
      <c r="C7" s="246"/>
      <c r="D7" s="296">
        <v>11825</v>
      </c>
      <c r="E7" s="296">
        <v>12096</v>
      </c>
      <c r="F7" s="297">
        <v>11857</v>
      </c>
      <c r="G7" s="298">
        <v>11766</v>
      </c>
      <c r="H7" s="296">
        <v>12364</v>
      </c>
      <c r="I7" s="250" t="s">
        <v>14</v>
      </c>
      <c r="J7" s="250"/>
      <c r="M7" s="118"/>
      <c r="N7" s="118"/>
      <c r="O7" s="30"/>
    </row>
    <row r="8" spans="2:14" ht="34.5" customHeight="1">
      <c r="B8" s="282" t="s">
        <v>229</v>
      </c>
      <c r="C8" s="24" t="s">
        <v>5</v>
      </c>
      <c r="D8" s="296">
        <v>9657</v>
      </c>
      <c r="E8" s="296">
        <v>9709</v>
      </c>
      <c r="F8" s="298">
        <v>11168</v>
      </c>
      <c r="G8" s="298">
        <v>8638</v>
      </c>
      <c r="H8" s="298">
        <v>8879</v>
      </c>
      <c r="I8" s="22" t="s">
        <v>6</v>
      </c>
      <c r="J8" s="283" t="s">
        <v>58</v>
      </c>
      <c r="K8" s="16"/>
      <c r="L8" s="191"/>
      <c r="M8" s="191"/>
      <c r="N8" s="191"/>
    </row>
    <row r="9" spans="2:17" ht="34.5" customHeight="1">
      <c r="B9" s="282"/>
      <c r="C9" s="24" t="s">
        <v>8</v>
      </c>
      <c r="D9" s="296">
        <v>19199</v>
      </c>
      <c r="E9" s="296">
        <v>19639</v>
      </c>
      <c r="F9" s="298">
        <v>21968</v>
      </c>
      <c r="G9" s="298">
        <v>20352</v>
      </c>
      <c r="H9" s="298">
        <v>22043</v>
      </c>
      <c r="I9" s="22" t="s">
        <v>9</v>
      </c>
      <c r="J9" s="283"/>
      <c r="K9" s="138"/>
      <c r="L9" s="138"/>
      <c r="M9" s="130"/>
      <c r="N9" s="130"/>
      <c r="O9" s="130"/>
      <c r="Q9" s="30"/>
    </row>
    <row r="10" spans="2:17" ht="34.5" customHeight="1">
      <c r="B10" s="282"/>
      <c r="C10" s="24" t="s">
        <v>11</v>
      </c>
      <c r="D10" s="296">
        <f>SUM(D8:D9)</f>
        <v>28856</v>
      </c>
      <c r="E10" s="296">
        <f>SUM(E8:E9)</f>
        <v>29348</v>
      </c>
      <c r="F10" s="298">
        <f>SUM(F8:F9)</f>
        <v>33136</v>
      </c>
      <c r="G10" s="298">
        <f>SUM(G8:G9)</f>
        <v>28990</v>
      </c>
      <c r="H10" s="298">
        <f>SUM(H8:H9)</f>
        <v>30922</v>
      </c>
      <c r="I10" s="22" t="s">
        <v>12</v>
      </c>
      <c r="J10" s="283"/>
      <c r="K10" s="124"/>
      <c r="L10" s="139"/>
      <c r="M10" s="29"/>
      <c r="N10" s="29"/>
      <c r="O10" s="123"/>
      <c r="Q10" s="30"/>
    </row>
    <row r="11" spans="2:17" ht="34.5" customHeight="1">
      <c r="B11" s="246" t="s">
        <v>15</v>
      </c>
      <c r="C11" s="24" t="s">
        <v>5</v>
      </c>
      <c r="D11" s="296">
        <v>127856</v>
      </c>
      <c r="E11" s="296">
        <v>128392</v>
      </c>
      <c r="F11" s="296">
        <v>125806</v>
      </c>
      <c r="G11" s="298">
        <v>131888</v>
      </c>
      <c r="H11" s="296">
        <v>135550</v>
      </c>
      <c r="I11" s="22" t="s">
        <v>6</v>
      </c>
      <c r="J11" s="250" t="s">
        <v>16</v>
      </c>
      <c r="K11" s="124"/>
      <c r="L11" s="139"/>
      <c r="M11" s="29"/>
      <c r="N11" s="29"/>
      <c r="O11" s="123"/>
      <c r="Q11" s="30"/>
    </row>
    <row r="12" spans="2:15" ht="34.5" customHeight="1">
      <c r="B12" s="246"/>
      <c r="C12" s="24" t="s">
        <v>8</v>
      </c>
      <c r="D12" s="296">
        <v>139412</v>
      </c>
      <c r="E12" s="296">
        <v>141248</v>
      </c>
      <c r="F12" s="296">
        <v>140352</v>
      </c>
      <c r="G12" s="298">
        <v>143391</v>
      </c>
      <c r="H12" s="296">
        <v>145844</v>
      </c>
      <c r="I12" s="22" t="s">
        <v>9</v>
      </c>
      <c r="J12" s="250"/>
      <c r="K12" s="115"/>
      <c r="L12" s="124"/>
      <c r="M12" s="123"/>
      <c r="N12" s="123"/>
      <c r="O12" s="125"/>
    </row>
    <row r="13" spans="2:15" ht="34.5" customHeight="1" thickBot="1">
      <c r="B13" s="268"/>
      <c r="C13" s="269" t="s">
        <v>11</v>
      </c>
      <c r="D13" s="299">
        <f>SUM(D11:D12)</f>
        <v>267268</v>
      </c>
      <c r="E13" s="299">
        <f>SUM(E11:E12)</f>
        <v>269640</v>
      </c>
      <c r="F13" s="300">
        <f>SUM(F11:F12)</f>
        <v>266158</v>
      </c>
      <c r="G13" s="300">
        <f>SUM(G11:G12)</f>
        <v>275279</v>
      </c>
      <c r="H13" s="299">
        <f>SUM(H11:H12)</f>
        <v>281394</v>
      </c>
      <c r="I13" s="272" t="s">
        <v>12</v>
      </c>
      <c r="J13" s="273"/>
      <c r="K13" s="15"/>
      <c r="M13" s="77"/>
      <c r="O13" s="30"/>
    </row>
    <row r="14" spans="2:13" s="4" customFormat="1" ht="19.5" customHeight="1">
      <c r="B14" s="274" t="s">
        <v>212</v>
      </c>
      <c r="C14" s="294"/>
      <c r="D14" s="276"/>
      <c r="E14" s="276"/>
      <c r="F14" s="276"/>
      <c r="G14" s="276"/>
      <c r="H14" s="276"/>
      <c r="I14" s="275"/>
      <c r="J14" s="275" t="s">
        <v>213</v>
      </c>
      <c r="K14" s="5"/>
      <c r="M14" s="73"/>
    </row>
    <row r="15" spans="2:10" s="4" customFormat="1" ht="18" customHeight="1">
      <c r="B15" s="277" t="s">
        <v>81</v>
      </c>
      <c r="C15" s="277"/>
      <c r="D15" s="275"/>
      <c r="E15" s="275"/>
      <c r="F15" s="275"/>
      <c r="G15" s="275"/>
      <c r="H15" s="276"/>
      <c r="I15" s="275"/>
      <c r="J15" s="275" t="s">
        <v>327</v>
      </c>
    </row>
    <row r="16" spans="2:10" s="4" customFormat="1" ht="19.5" customHeight="1">
      <c r="B16" s="277" t="s">
        <v>83</v>
      </c>
      <c r="C16" s="277"/>
      <c r="D16" s="275"/>
      <c r="E16" s="275"/>
      <c r="F16" s="275"/>
      <c r="G16" s="275"/>
      <c r="H16" s="276"/>
      <c r="I16" s="275"/>
      <c r="J16" s="275" t="s">
        <v>82</v>
      </c>
    </row>
    <row r="17" spans="3:8" ht="12.75">
      <c r="C17" s="26"/>
      <c r="D17" s="27"/>
      <c r="E17" s="27"/>
      <c r="F17" s="27"/>
      <c r="G17" s="27"/>
      <c r="H17" s="4"/>
    </row>
    <row r="20" spans="2:13" ht="15">
      <c r="B20" s="10"/>
      <c r="C20" s="10"/>
      <c r="D20" s="10"/>
      <c r="E20" s="10"/>
      <c r="F20" s="10"/>
      <c r="G20" s="10"/>
      <c r="H20" s="113"/>
      <c r="I20" s="10"/>
      <c r="J20" s="10"/>
      <c r="K20" s="10"/>
      <c r="L20" s="10"/>
      <c r="M20" s="10"/>
    </row>
  </sheetData>
  <sheetProtection/>
  <mergeCells count="20">
    <mergeCell ref="I6:J6"/>
    <mergeCell ref="D4:D5"/>
    <mergeCell ref="B4:C4"/>
    <mergeCell ref="I5:J5"/>
    <mergeCell ref="F4:F5"/>
    <mergeCell ref="H4:H5"/>
    <mergeCell ref="B8:B10"/>
    <mergeCell ref="J8:J10"/>
    <mergeCell ref="J11:J13"/>
    <mergeCell ref="I7:J7"/>
    <mergeCell ref="B11:B13"/>
    <mergeCell ref="B7:C7"/>
    <mergeCell ref="L8:N8"/>
    <mergeCell ref="B2:J2"/>
    <mergeCell ref="B3:J3"/>
    <mergeCell ref="I4:J4"/>
    <mergeCell ref="G4:G5"/>
    <mergeCell ref="E4:E5"/>
    <mergeCell ref="B5:C5"/>
    <mergeCell ref="B6:C6"/>
  </mergeCells>
  <printOptions horizontalCentered="1" verticalCentered="1"/>
  <pageMargins left="0.7480314960629921" right="0.7480314960629921" top="1.4960629921259843" bottom="1.220472440944882" header="2.9921259842519685" footer="0.5118110236220472"/>
  <pageSetup horizontalDpi="600" verticalDpi="600" orientation="portrait" paperSize="9" scale="51" r:id="rId2"/>
  <rowBreaks count="1" manualBreakCount="1">
    <brk id="17" max="11" man="1"/>
  </rowBreaks>
  <ignoredErrors>
    <ignoredError sqref="D10:H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7"/>
  <sheetViews>
    <sheetView rightToLeft="1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1" customWidth="1"/>
    <col min="4" max="8" width="12.7109375" style="1" customWidth="1"/>
    <col min="9" max="9" width="6.7109375" style="1" customWidth="1"/>
    <col min="10" max="10" width="23.8515625" style="1" customWidth="1"/>
    <col min="11" max="11" width="7.00390625" style="1" customWidth="1"/>
    <col min="12" max="12" width="21.421875" style="25" customWidth="1"/>
    <col min="13" max="16384" width="9.140625" style="1" customWidth="1"/>
  </cols>
  <sheetData>
    <row r="1" spans="2:10" ht="39.75" customHeight="1">
      <c r="B1" s="278"/>
      <c r="C1" s="278"/>
      <c r="D1" s="278"/>
      <c r="E1" s="278"/>
      <c r="F1" s="278"/>
      <c r="G1" s="278"/>
      <c r="H1" s="278"/>
      <c r="I1" s="278"/>
      <c r="J1" s="278"/>
    </row>
    <row r="2" spans="2:11" ht="24" customHeight="1">
      <c r="B2" s="279" t="s">
        <v>241</v>
      </c>
      <c r="C2" s="279"/>
      <c r="D2" s="279"/>
      <c r="E2" s="279"/>
      <c r="F2" s="279"/>
      <c r="G2" s="279"/>
      <c r="H2" s="279"/>
      <c r="I2" s="279"/>
      <c r="J2" s="279"/>
      <c r="K2" s="14"/>
    </row>
    <row r="3" spans="2:11" ht="24" customHeight="1">
      <c r="B3" s="281" t="s">
        <v>242</v>
      </c>
      <c r="C3" s="281"/>
      <c r="D3" s="281"/>
      <c r="E3" s="281"/>
      <c r="F3" s="281"/>
      <c r="G3" s="281"/>
      <c r="H3" s="281"/>
      <c r="I3" s="281"/>
      <c r="J3" s="281"/>
      <c r="K3" s="7"/>
    </row>
    <row r="4" spans="2:22" ht="24" customHeight="1">
      <c r="B4" s="258" t="s">
        <v>24</v>
      </c>
      <c r="C4" s="259"/>
      <c r="D4" s="305" t="s">
        <v>53</v>
      </c>
      <c r="E4" s="305" t="s">
        <v>57</v>
      </c>
      <c r="F4" s="305" t="s">
        <v>63</v>
      </c>
      <c r="G4" s="305" t="s">
        <v>105</v>
      </c>
      <c r="H4" s="305" t="s">
        <v>238</v>
      </c>
      <c r="I4" s="262" t="s">
        <v>2</v>
      </c>
      <c r="J4" s="263"/>
      <c r="N4" s="92"/>
      <c r="O4" s="19"/>
      <c r="P4" s="19"/>
      <c r="Q4" s="19"/>
      <c r="R4" s="19"/>
      <c r="S4" s="19"/>
      <c r="T4" s="19"/>
      <c r="U4" s="19"/>
      <c r="V4" s="19"/>
    </row>
    <row r="5" spans="2:22" ht="24" customHeight="1">
      <c r="B5" s="264" t="s">
        <v>3</v>
      </c>
      <c r="C5" s="265"/>
      <c r="D5" s="305"/>
      <c r="E5" s="305"/>
      <c r="F5" s="305"/>
      <c r="G5" s="305"/>
      <c r="H5" s="305"/>
      <c r="I5" s="266" t="s">
        <v>4</v>
      </c>
      <c r="J5" s="267"/>
      <c r="N5" s="82"/>
      <c r="O5" s="82"/>
      <c r="P5" s="82"/>
      <c r="Q5" s="82"/>
      <c r="R5" s="82"/>
      <c r="S5" s="82"/>
      <c r="T5" s="82"/>
      <c r="U5" s="82"/>
      <c r="V5" s="82"/>
    </row>
    <row r="6" spans="2:16" ht="24" customHeight="1">
      <c r="B6" s="246" t="s">
        <v>7</v>
      </c>
      <c r="C6" s="246"/>
      <c r="D6" s="298">
        <v>461</v>
      </c>
      <c r="E6" s="297">
        <v>473</v>
      </c>
      <c r="F6" s="298">
        <v>483</v>
      </c>
      <c r="G6" s="298">
        <v>489</v>
      </c>
      <c r="H6" s="298">
        <v>509</v>
      </c>
      <c r="I6" s="250" t="s">
        <v>10</v>
      </c>
      <c r="J6" s="250"/>
      <c r="N6" s="30"/>
      <c r="O6" s="30"/>
      <c r="P6" s="30"/>
    </row>
    <row r="7" spans="2:16" ht="24" customHeight="1">
      <c r="B7" s="301" t="s">
        <v>13</v>
      </c>
      <c r="C7" s="301"/>
      <c r="D7" s="298">
        <v>21685</v>
      </c>
      <c r="E7" s="298">
        <v>22596</v>
      </c>
      <c r="F7" s="298">
        <v>29307</v>
      </c>
      <c r="G7" s="298">
        <v>31663</v>
      </c>
      <c r="H7" s="298">
        <v>29118</v>
      </c>
      <c r="I7" s="302" t="s">
        <v>14</v>
      </c>
      <c r="J7" s="302"/>
      <c r="O7" s="73"/>
      <c r="P7" s="30"/>
    </row>
    <row r="8" spans="2:16" ht="24" customHeight="1">
      <c r="B8" s="282" t="s">
        <v>227</v>
      </c>
      <c r="C8" s="303" t="s">
        <v>5</v>
      </c>
      <c r="D8" s="296">
        <v>10942</v>
      </c>
      <c r="E8" s="298">
        <v>12642</v>
      </c>
      <c r="F8" s="296">
        <v>13760</v>
      </c>
      <c r="G8" s="297" t="s">
        <v>185</v>
      </c>
      <c r="H8" s="296">
        <v>15173</v>
      </c>
      <c r="I8" s="304" t="s">
        <v>6</v>
      </c>
      <c r="J8" s="283" t="s">
        <v>58</v>
      </c>
      <c r="L8" s="70"/>
      <c r="M8" s="70"/>
      <c r="P8" s="30"/>
    </row>
    <row r="9" spans="2:16" ht="24" customHeight="1">
      <c r="B9" s="282"/>
      <c r="C9" s="303" t="s">
        <v>8</v>
      </c>
      <c r="D9" s="296">
        <v>31482</v>
      </c>
      <c r="E9" s="298">
        <v>34204</v>
      </c>
      <c r="F9" s="296">
        <v>43196</v>
      </c>
      <c r="G9" s="297" t="s">
        <v>185</v>
      </c>
      <c r="H9" s="296">
        <v>42625</v>
      </c>
      <c r="I9" s="304" t="s">
        <v>9</v>
      </c>
      <c r="J9" s="283"/>
      <c r="M9" s="4"/>
      <c r="P9" s="30"/>
    </row>
    <row r="10" spans="2:16" ht="24" customHeight="1">
      <c r="B10" s="282"/>
      <c r="C10" s="303" t="s">
        <v>11</v>
      </c>
      <c r="D10" s="296">
        <f>SUM(D8:D9)</f>
        <v>42424</v>
      </c>
      <c r="E10" s="298">
        <f>SUM(E8:E9)</f>
        <v>46846</v>
      </c>
      <c r="F10" s="296">
        <f>SUM(F8:F9)</f>
        <v>56956</v>
      </c>
      <c r="G10" s="298">
        <v>54099</v>
      </c>
      <c r="H10" s="296">
        <f>SUM(H8:H9)</f>
        <v>57798</v>
      </c>
      <c r="I10" s="304" t="s">
        <v>12</v>
      </c>
      <c r="J10" s="283"/>
      <c r="M10" s="4"/>
      <c r="P10" s="30"/>
    </row>
    <row r="11" spans="2:15" ht="24" customHeight="1">
      <c r="B11" s="246" t="s">
        <v>15</v>
      </c>
      <c r="C11" s="303" t="s">
        <v>5</v>
      </c>
      <c r="D11" s="296">
        <v>277316</v>
      </c>
      <c r="E11" s="296">
        <v>288315</v>
      </c>
      <c r="F11" s="298">
        <v>310527</v>
      </c>
      <c r="G11" s="298">
        <v>331702</v>
      </c>
      <c r="H11" s="296">
        <v>359698</v>
      </c>
      <c r="I11" s="304" t="s">
        <v>6</v>
      </c>
      <c r="J11" s="250" t="s">
        <v>16</v>
      </c>
      <c r="L11" s="59"/>
      <c r="M11" s="137"/>
      <c r="N11" s="30"/>
      <c r="O11" s="30"/>
    </row>
    <row r="12" spans="2:15" ht="24" customHeight="1">
      <c r="B12" s="246"/>
      <c r="C12" s="303" t="s">
        <v>8</v>
      </c>
      <c r="D12" s="296">
        <v>248019</v>
      </c>
      <c r="E12" s="296">
        <v>257239</v>
      </c>
      <c r="F12" s="298">
        <v>277779</v>
      </c>
      <c r="G12" s="298">
        <v>298151</v>
      </c>
      <c r="H12" s="296">
        <v>326398</v>
      </c>
      <c r="I12" s="304" t="s">
        <v>9</v>
      </c>
      <c r="J12" s="250"/>
      <c r="M12" s="29"/>
      <c r="N12" s="30"/>
      <c r="O12" s="30"/>
    </row>
    <row r="13" spans="2:15" ht="24" customHeight="1" thickBot="1">
      <c r="B13" s="268"/>
      <c r="C13" s="306" t="s">
        <v>11</v>
      </c>
      <c r="D13" s="299">
        <f>SUM(D11:D12)</f>
        <v>525335</v>
      </c>
      <c r="E13" s="299">
        <f>SUM(E11:E12)</f>
        <v>545554</v>
      </c>
      <c r="F13" s="300">
        <f>SUM(F11:F12)</f>
        <v>588306</v>
      </c>
      <c r="G13" s="300">
        <f>SUM(G11:G12)</f>
        <v>629853</v>
      </c>
      <c r="H13" s="299">
        <f>SUM(H11:H12)</f>
        <v>686096</v>
      </c>
      <c r="I13" s="307" t="s">
        <v>12</v>
      </c>
      <c r="J13" s="273"/>
      <c r="K13" s="15"/>
      <c r="L13" s="4"/>
      <c r="M13" s="4"/>
      <c r="N13" s="73"/>
      <c r="O13" s="30"/>
    </row>
    <row r="14" spans="2:16" ht="24" customHeight="1">
      <c r="B14" s="274" t="s">
        <v>214</v>
      </c>
      <c r="C14" s="274"/>
      <c r="D14" s="308"/>
      <c r="E14" s="308"/>
      <c r="F14" s="308"/>
      <c r="G14" s="308"/>
      <c r="H14" s="308"/>
      <c r="I14" s="275"/>
      <c r="J14" s="275" t="s">
        <v>215</v>
      </c>
      <c r="K14" s="5"/>
      <c r="L14" s="4"/>
      <c r="M14" s="4"/>
      <c r="N14" s="4"/>
      <c r="O14" s="73"/>
      <c r="P14" s="4"/>
    </row>
    <row r="15" spans="2:15" s="4" customFormat="1" ht="24" customHeight="1">
      <c r="B15" s="277" t="s">
        <v>81</v>
      </c>
      <c r="C15" s="277"/>
      <c r="D15" s="275"/>
      <c r="E15" s="275"/>
      <c r="F15" s="275"/>
      <c r="G15" s="275"/>
      <c r="H15" s="276"/>
      <c r="I15" s="275"/>
      <c r="J15" s="275" t="s">
        <v>327</v>
      </c>
      <c r="N15" s="73"/>
      <c r="O15" s="109"/>
    </row>
    <row r="16" spans="2:15" s="4" customFormat="1" ht="24" customHeight="1">
      <c r="B16" s="277" t="s">
        <v>83</v>
      </c>
      <c r="C16" s="277"/>
      <c r="D16" s="275"/>
      <c r="E16" s="275"/>
      <c r="F16" s="275"/>
      <c r="G16" s="275"/>
      <c r="H16" s="276"/>
      <c r="I16" s="275"/>
      <c r="J16" s="275" t="s">
        <v>82</v>
      </c>
      <c r="O16" s="110"/>
    </row>
    <row r="17" spans="2:16" s="106" customFormat="1" ht="24" customHeight="1">
      <c r="B17" s="309" t="s">
        <v>331</v>
      </c>
      <c r="C17" s="309"/>
      <c r="D17" s="310"/>
      <c r="E17" s="311"/>
      <c r="F17" s="312" t="s">
        <v>335</v>
      </c>
      <c r="G17" s="312"/>
      <c r="H17" s="312"/>
      <c r="I17" s="312"/>
      <c r="J17" s="312"/>
      <c r="L17" s="192"/>
      <c r="M17" s="192"/>
      <c r="O17" s="178"/>
      <c r="P17" s="16"/>
    </row>
    <row r="18" ht="15.75">
      <c r="B18" s="1" t="s">
        <v>1</v>
      </c>
    </row>
    <row r="19" spans="2:8" ht="15.75">
      <c r="B19" s="26"/>
      <c r="C19" s="26"/>
      <c r="D19" s="27"/>
      <c r="E19" s="27"/>
      <c r="F19" s="27"/>
      <c r="G19" s="27"/>
      <c r="H19" s="4"/>
    </row>
    <row r="21" ht="15.75">
      <c r="E21" s="4"/>
    </row>
    <row r="25" ht="15.75">
      <c r="H25" s="30"/>
    </row>
    <row r="26" ht="15.75">
      <c r="H26" s="30"/>
    </row>
    <row r="27" ht="15.75">
      <c r="H27" s="30"/>
    </row>
  </sheetData>
  <sheetProtection/>
  <mergeCells count="22">
    <mergeCell ref="B5:C5"/>
    <mergeCell ref="I5:J5"/>
    <mergeCell ref="B2:J2"/>
    <mergeCell ref="B8:B10"/>
    <mergeCell ref="B6:C6"/>
    <mergeCell ref="H4:H5"/>
    <mergeCell ref="J11:J13"/>
    <mergeCell ref="F4:F5"/>
    <mergeCell ref="B4:C4"/>
    <mergeCell ref="I4:J4"/>
    <mergeCell ref="G4:G5"/>
    <mergeCell ref="D4:D5"/>
    <mergeCell ref="L17:M17"/>
    <mergeCell ref="B3:J3"/>
    <mergeCell ref="B17:C17"/>
    <mergeCell ref="F17:J17"/>
    <mergeCell ref="B11:B13"/>
    <mergeCell ref="E4:E5"/>
    <mergeCell ref="I6:J6"/>
    <mergeCell ref="J8:J10"/>
    <mergeCell ref="B7:C7"/>
    <mergeCell ref="I7:J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ignoredErrors>
    <ignoredError sqref="D10:I1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rightToLeft="1" tabSelected="1" zoomScalePageLayoutView="0" workbookViewId="0" topLeftCell="A1">
      <selection activeCell="H18" sqref="H18"/>
    </sheetView>
  </sheetViews>
  <sheetFormatPr defaultColWidth="9.140625" defaultRowHeight="15"/>
  <cols>
    <col min="1" max="1" width="15.7109375" style="10" customWidth="1"/>
    <col min="2" max="2" width="23.8515625" style="10" customWidth="1"/>
    <col min="3" max="3" width="6.7109375" style="10" customWidth="1"/>
    <col min="4" max="9" width="12.7109375" style="10" customWidth="1"/>
    <col min="10" max="10" width="6.7109375" style="10" customWidth="1"/>
    <col min="11" max="11" width="23.8515625" style="10" customWidth="1"/>
    <col min="12" max="16384" width="9.140625" style="10" customWidth="1"/>
  </cols>
  <sheetData>
    <row r="1" spans="2:11" ht="39.75" customHeight="1"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2:17" ht="24" customHeight="1">
      <c r="B2" s="341" t="s">
        <v>343</v>
      </c>
      <c r="C2" s="341"/>
      <c r="D2" s="341"/>
      <c r="E2" s="341"/>
      <c r="F2" s="341"/>
      <c r="G2" s="341"/>
      <c r="H2" s="341"/>
      <c r="I2" s="341"/>
      <c r="J2" s="341"/>
      <c r="K2" s="341"/>
      <c r="M2" s="100"/>
      <c r="N2" s="100"/>
      <c r="O2" s="100"/>
      <c r="P2" s="12"/>
      <c r="Q2" s="12"/>
    </row>
    <row r="3" spans="2:17" ht="24" customHeight="1">
      <c r="B3" s="342" t="s">
        <v>243</v>
      </c>
      <c r="C3" s="342"/>
      <c r="D3" s="342"/>
      <c r="E3" s="342"/>
      <c r="F3" s="342"/>
      <c r="G3" s="342"/>
      <c r="H3" s="342"/>
      <c r="I3" s="342"/>
      <c r="J3" s="342"/>
      <c r="K3" s="342"/>
      <c r="M3" s="12"/>
      <c r="N3" s="100"/>
      <c r="O3" s="100"/>
      <c r="P3" s="12"/>
      <c r="Q3" s="12"/>
    </row>
    <row r="4" spans="2:16" ht="24" customHeight="1">
      <c r="B4" s="319" t="s">
        <v>203</v>
      </c>
      <c r="C4" s="320"/>
      <c r="D4" s="321" t="s">
        <v>138</v>
      </c>
      <c r="E4" s="321"/>
      <c r="F4" s="321" t="s">
        <v>139</v>
      </c>
      <c r="G4" s="321"/>
      <c r="H4" s="321" t="s">
        <v>48</v>
      </c>
      <c r="I4" s="321"/>
      <c r="J4" s="322" t="s">
        <v>202</v>
      </c>
      <c r="K4" s="323"/>
      <c r="M4" s="12"/>
      <c r="N4" s="12"/>
      <c r="O4" s="12"/>
      <c r="P4" s="12"/>
    </row>
    <row r="5" spans="1:16" ht="24" customHeight="1">
      <c r="A5" s="314"/>
      <c r="B5" s="319"/>
      <c r="C5" s="320"/>
      <c r="D5" s="324" t="s">
        <v>200</v>
      </c>
      <c r="E5" s="324"/>
      <c r="F5" s="324" t="s">
        <v>201</v>
      </c>
      <c r="G5" s="324"/>
      <c r="H5" s="324" t="s">
        <v>0</v>
      </c>
      <c r="I5" s="324"/>
      <c r="J5" s="322"/>
      <c r="K5" s="323"/>
      <c r="M5" s="100"/>
      <c r="N5" s="100"/>
      <c r="O5" s="100"/>
      <c r="P5" s="12"/>
    </row>
    <row r="6" spans="1:16" ht="24" customHeight="1">
      <c r="A6" s="314"/>
      <c r="B6" s="319" t="s">
        <v>204</v>
      </c>
      <c r="C6" s="320"/>
      <c r="D6" s="331" t="s">
        <v>140</v>
      </c>
      <c r="E6" s="331" t="s">
        <v>141</v>
      </c>
      <c r="F6" s="331" t="s">
        <v>140</v>
      </c>
      <c r="G6" s="331" t="s">
        <v>141</v>
      </c>
      <c r="H6" s="331" t="s">
        <v>140</v>
      </c>
      <c r="I6" s="331" t="s">
        <v>141</v>
      </c>
      <c r="J6" s="322" t="s">
        <v>44</v>
      </c>
      <c r="K6" s="323"/>
      <c r="M6" s="12"/>
      <c r="N6" s="100"/>
      <c r="O6" s="100"/>
      <c r="P6" s="12"/>
    </row>
    <row r="7" spans="2:16" ht="24" customHeight="1">
      <c r="B7" s="326" t="s">
        <v>205</v>
      </c>
      <c r="C7" s="327"/>
      <c r="D7" s="328" t="s">
        <v>174</v>
      </c>
      <c r="E7" s="328" t="s">
        <v>199</v>
      </c>
      <c r="F7" s="328" t="s">
        <v>174</v>
      </c>
      <c r="G7" s="328" t="s">
        <v>199</v>
      </c>
      <c r="H7" s="328" t="s">
        <v>174</v>
      </c>
      <c r="I7" s="328" t="s">
        <v>199</v>
      </c>
      <c r="J7" s="329" t="s">
        <v>206</v>
      </c>
      <c r="K7" s="330"/>
      <c r="M7" s="12"/>
      <c r="N7" s="100"/>
      <c r="O7" s="100"/>
      <c r="P7" s="12"/>
    </row>
    <row r="8" spans="2:16" ht="24" customHeight="1">
      <c r="B8" s="315" t="s">
        <v>26</v>
      </c>
      <c r="C8" s="316" t="s">
        <v>34</v>
      </c>
      <c r="D8" s="296">
        <v>14955</v>
      </c>
      <c r="E8" s="344">
        <v>1244</v>
      </c>
      <c r="F8" s="344">
        <v>14251</v>
      </c>
      <c r="G8" s="344">
        <v>53522</v>
      </c>
      <c r="H8" s="344">
        <f>D8+F8</f>
        <v>29206</v>
      </c>
      <c r="I8" s="344">
        <f>E8+G8</f>
        <v>54766</v>
      </c>
      <c r="J8" s="169" t="s">
        <v>6</v>
      </c>
      <c r="K8" s="317" t="s">
        <v>31</v>
      </c>
      <c r="M8" s="70"/>
      <c r="N8" s="12"/>
      <c r="O8" s="12"/>
      <c r="P8" s="12"/>
    </row>
    <row r="9" spans="2:14" ht="24" customHeight="1">
      <c r="B9" s="315"/>
      <c r="C9" s="316" t="s">
        <v>35</v>
      </c>
      <c r="D9" s="344">
        <v>15627</v>
      </c>
      <c r="E9" s="344">
        <v>1203</v>
      </c>
      <c r="F9" s="344">
        <v>12756</v>
      </c>
      <c r="G9" s="344">
        <v>49995</v>
      </c>
      <c r="H9" s="344">
        <f>D9+F9</f>
        <v>28383</v>
      </c>
      <c r="I9" s="344">
        <f>E9+G9</f>
        <v>51198</v>
      </c>
      <c r="J9" s="169" t="s">
        <v>9</v>
      </c>
      <c r="K9" s="317"/>
      <c r="M9" s="46"/>
      <c r="N9" s="46"/>
    </row>
    <row r="10" spans="2:15" ht="24" customHeight="1">
      <c r="B10" s="315"/>
      <c r="C10" s="316" t="s">
        <v>36</v>
      </c>
      <c r="D10" s="344">
        <f aca="true" t="shared" si="0" ref="D10:I10">SUM(D8:D9)</f>
        <v>30582</v>
      </c>
      <c r="E10" s="344">
        <f t="shared" si="0"/>
        <v>2447</v>
      </c>
      <c r="F10" s="344">
        <f t="shared" si="0"/>
        <v>27007</v>
      </c>
      <c r="G10" s="344">
        <f t="shared" si="0"/>
        <v>103517</v>
      </c>
      <c r="H10" s="344">
        <f t="shared" si="0"/>
        <v>57589</v>
      </c>
      <c r="I10" s="344">
        <f t="shared" si="0"/>
        <v>105964</v>
      </c>
      <c r="J10" s="169" t="s">
        <v>12</v>
      </c>
      <c r="K10" s="317"/>
      <c r="M10" s="100"/>
      <c r="N10" s="116"/>
      <c r="O10" s="116"/>
    </row>
    <row r="11" spans="2:14" ht="24" customHeight="1">
      <c r="B11" s="315" t="s">
        <v>104</v>
      </c>
      <c r="C11" s="316" t="s">
        <v>34</v>
      </c>
      <c r="D11" s="344">
        <v>40190</v>
      </c>
      <c r="E11" s="344">
        <v>8201</v>
      </c>
      <c r="F11" s="344">
        <v>28537</v>
      </c>
      <c r="G11" s="344">
        <v>130497</v>
      </c>
      <c r="H11" s="344">
        <f>D11+F11</f>
        <v>68727</v>
      </c>
      <c r="I11" s="344">
        <f>E11+G11</f>
        <v>138698</v>
      </c>
      <c r="J11" s="169" t="s">
        <v>6</v>
      </c>
      <c r="K11" s="317" t="s">
        <v>52</v>
      </c>
      <c r="M11" s="46"/>
      <c r="N11" s="46"/>
    </row>
    <row r="12" spans="2:13" ht="24" customHeight="1">
      <c r="B12" s="315"/>
      <c r="C12" s="316" t="s">
        <v>35</v>
      </c>
      <c r="D12" s="344">
        <v>44196</v>
      </c>
      <c r="E12" s="344">
        <v>8621</v>
      </c>
      <c r="F12" s="344">
        <v>22592</v>
      </c>
      <c r="G12" s="344">
        <v>121524</v>
      </c>
      <c r="H12" s="344">
        <f>D12+F12</f>
        <v>66788</v>
      </c>
      <c r="I12" s="344">
        <f>E12+G12</f>
        <v>130145</v>
      </c>
      <c r="J12" s="169" t="s">
        <v>9</v>
      </c>
      <c r="K12" s="317"/>
      <c r="M12" s="46"/>
    </row>
    <row r="13" spans="2:20" ht="24" customHeight="1">
      <c r="B13" s="315"/>
      <c r="C13" s="316" t="s">
        <v>36</v>
      </c>
      <c r="D13" s="344">
        <f aca="true" t="shared" si="1" ref="D13:I13">SUM(D11:D12)</f>
        <v>84386</v>
      </c>
      <c r="E13" s="344">
        <f t="shared" si="1"/>
        <v>16822</v>
      </c>
      <c r="F13" s="344">
        <f t="shared" si="1"/>
        <v>51129</v>
      </c>
      <c r="G13" s="344">
        <f t="shared" si="1"/>
        <v>252021</v>
      </c>
      <c r="H13" s="344">
        <f t="shared" si="1"/>
        <v>135515</v>
      </c>
      <c r="I13" s="344">
        <f t="shared" si="1"/>
        <v>268843</v>
      </c>
      <c r="J13" s="169" t="s">
        <v>12</v>
      </c>
      <c r="K13" s="317"/>
      <c r="N13" s="46"/>
      <c r="O13" s="46"/>
      <c r="T13" s="11"/>
    </row>
    <row r="14" spans="2:14" ht="24" customHeight="1">
      <c r="B14" s="193" t="s">
        <v>27</v>
      </c>
      <c r="C14" s="316" t="s">
        <v>34</v>
      </c>
      <c r="D14" s="344">
        <v>30187</v>
      </c>
      <c r="E14" s="344">
        <v>7753</v>
      </c>
      <c r="F14" s="344">
        <v>13881</v>
      </c>
      <c r="G14" s="344">
        <v>74531</v>
      </c>
      <c r="H14" s="344">
        <f>D14+F14</f>
        <v>44068</v>
      </c>
      <c r="I14" s="344">
        <f>E14+G14</f>
        <v>82284</v>
      </c>
      <c r="J14" s="169" t="s">
        <v>6</v>
      </c>
      <c r="K14" s="317" t="s">
        <v>32</v>
      </c>
      <c r="N14" s="46"/>
    </row>
    <row r="15" spans="2:14" ht="24" customHeight="1">
      <c r="B15" s="193"/>
      <c r="C15" s="316" t="s">
        <v>35</v>
      </c>
      <c r="D15" s="344">
        <v>33730</v>
      </c>
      <c r="E15" s="344">
        <v>8254</v>
      </c>
      <c r="F15" s="344">
        <v>9875</v>
      </c>
      <c r="G15" s="344">
        <v>68831</v>
      </c>
      <c r="H15" s="344">
        <f>D15+F15</f>
        <v>43605</v>
      </c>
      <c r="I15" s="344">
        <f>E15+G15</f>
        <v>77085</v>
      </c>
      <c r="J15" s="169" t="s">
        <v>9</v>
      </c>
      <c r="K15" s="317"/>
      <c r="N15" s="46"/>
    </row>
    <row r="16" spans="2:15" ht="24" customHeight="1">
      <c r="B16" s="193"/>
      <c r="C16" s="316" t="s">
        <v>36</v>
      </c>
      <c r="D16" s="344">
        <f aca="true" t="shared" si="2" ref="D16:I16">SUM(D14:D15)</f>
        <v>63917</v>
      </c>
      <c r="E16" s="344">
        <f t="shared" si="2"/>
        <v>16007</v>
      </c>
      <c r="F16" s="344">
        <f t="shared" si="2"/>
        <v>23756</v>
      </c>
      <c r="G16" s="344">
        <f t="shared" si="2"/>
        <v>143362</v>
      </c>
      <c r="H16" s="344">
        <f t="shared" si="2"/>
        <v>87673</v>
      </c>
      <c r="I16" s="344">
        <f t="shared" si="2"/>
        <v>159369</v>
      </c>
      <c r="J16" s="169" t="s">
        <v>12</v>
      </c>
      <c r="K16" s="317"/>
      <c r="N16" s="46"/>
      <c r="O16" s="46"/>
    </row>
    <row r="17" spans="2:14" ht="24" customHeight="1">
      <c r="B17" s="193" t="s">
        <v>28</v>
      </c>
      <c r="C17" s="316" t="s">
        <v>34</v>
      </c>
      <c r="D17" s="344">
        <v>19261</v>
      </c>
      <c r="E17" s="344">
        <v>6657</v>
      </c>
      <c r="F17" s="344">
        <v>7228</v>
      </c>
      <c r="G17" s="344">
        <v>37251</v>
      </c>
      <c r="H17" s="344">
        <f>D17+F17</f>
        <v>26489</v>
      </c>
      <c r="I17" s="344">
        <f>E17+G17</f>
        <v>43908</v>
      </c>
      <c r="J17" s="169" t="s">
        <v>6</v>
      </c>
      <c r="K17" s="317" t="s">
        <v>33</v>
      </c>
      <c r="N17" s="46"/>
    </row>
    <row r="18" spans="2:14" ht="24" customHeight="1">
      <c r="B18" s="193"/>
      <c r="C18" s="316" t="s">
        <v>35</v>
      </c>
      <c r="D18" s="344">
        <v>24381</v>
      </c>
      <c r="E18" s="344">
        <v>7110</v>
      </c>
      <c r="F18" s="344">
        <v>5129</v>
      </c>
      <c r="G18" s="344">
        <v>35696</v>
      </c>
      <c r="H18" s="344">
        <f>D18+F18</f>
        <v>29510</v>
      </c>
      <c r="I18" s="344">
        <f>E18+G18</f>
        <v>42806</v>
      </c>
      <c r="J18" s="169" t="s">
        <v>9</v>
      </c>
      <c r="K18" s="317"/>
      <c r="M18" s="46"/>
      <c r="N18" s="46"/>
    </row>
    <row r="19" spans="2:13" ht="24" customHeight="1">
      <c r="B19" s="193"/>
      <c r="C19" s="316" t="s">
        <v>36</v>
      </c>
      <c r="D19" s="344">
        <f aca="true" t="shared" si="3" ref="D19:I19">SUM(D17:D18)</f>
        <v>43642</v>
      </c>
      <c r="E19" s="344">
        <f t="shared" si="3"/>
        <v>13767</v>
      </c>
      <c r="F19" s="344">
        <f t="shared" si="3"/>
        <v>12357</v>
      </c>
      <c r="G19" s="344">
        <f t="shared" si="3"/>
        <v>72947</v>
      </c>
      <c r="H19" s="344">
        <f t="shared" si="3"/>
        <v>55999</v>
      </c>
      <c r="I19" s="344">
        <f t="shared" si="3"/>
        <v>86714</v>
      </c>
      <c r="J19" s="169" t="s">
        <v>12</v>
      </c>
      <c r="K19" s="317"/>
      <c r="M19" s="46"/>
    </row>
    <row r="20" spans="2:11" ht="24" customHeight="1">
      <c r="B20" s="315" t="s">
        <v>29</v>
      </c>
      <c r="C20" s="316" t="s">
        <v>34</v>
      </c>
      <c r="D20" s="344">
        <v>378</v>
      </c>
      <c r="E20" s="344">
        <v>556</v>
      </c>
      <c r="F20" s="344">
        <v>0</v>
      </c>
      <c r="G20" s="344">
        <v>0</v>
      </c>
      <c r="H20" s="344">
        <f>D20+F20</f>
        <v>378</v>
      </c>
      <c r="I20" s="344">
        <f>E20+G20</f>
        <v>556</v>
      </c>
      <c r="J20" s="169" t="s">
        <v>6</v>
      </c>
      <c r="K20" s="318" t="s">
        <v>55</v>
      </c>
    </row>
    <row r="21" spans="2:11" ht="24" customHeight="1">
      <c r="B21" s="315"/>
      <c r="C21" s="316" t="s">
        <v>35</v>
      </c>
      <c r="D21" s="344">
        <v>0</v>
      </c>
      <c r="E21" s="344">
        <v>0</v>
      </c>
      <c r="F21" s="344">
        <v>0</v>
      </c>
      <c r="G21" s="344">
        <v>0</v>
      </c>
      <c r="H21" s="344">
        <f>D21+F21</f>
        <v>0</v>
      </c>
      <c r="I21" s="344">
        <f>E21+G21</f>
        <v>0</v>
      </c>
      <c r="J21" s="169" t="s">
        <v>9</v>
      </c>
      <c r="K21" s="318"/>
    </row>
    <row r="22" spans="2:11" ht="24" customHeight="1">
      <c r="B22" s="315"/>
      <c r="C22" s="316" t="s">
        <v>36</v>
      </c>
      <c r="D22" s="344">
        <f aca="true" t="shared" si="4" ref="D22:I22">SUM(D20:D21)</f>
        <v>378</v>
      </c>
      <c r="E22" s="344">
        <f t="shared" si="4"/>
        <v>556</v>
      </c>
      <c r="F22" s="344">
        <f t="shared" si="4"/>
        <v>0</v>
      </c>
      <c r="G22" s="344">
        <f t="shared" si="4"/>
        <v>0</v>
      </c>
      <c r="H22" s="344">
        <f t="shared" si="4"/>
        <v>378</v>
      </c>
      <c r="I22" s="344">
        <f t="shared" si="4"/>
        <v>556</v>
      </c>
      <c r="J22" s="169" t="s">
        <v>12</v>
      </c>
      <c r="K22" s="318"/>
    </row>
    <row r="23" spans="2:11" ht="24" customHeight="1">
      <c r="B23" s="193" t="s">
        <v>142</v>
      </c>
      <c r="C23" s="316" t="s">
        <v>34</v>
      </c>
      <c r="D23" s="344">
        <v>6168</v>
      </c>
      <c r="E23" s="344">
        <v>0</v>
      </c>
      <c r="F23" s="344">
        <v>0</v>
      </c>
      <c r="G23" s="344">
        <v>0</v>
      </c>
      <c r="H23" s="344">
        <f>D23+F23</f>
        <v>6168</v>
      </c>
      <c r="I23" s="344">
        <f>E23+G23</f>
        <v>0</v>
      </c>
      <c r="J23" s="169" t="s">
        <v>6</v>
      </c>
      <c r="K23" s="318" t="s">
        <v>155</v>
      </c>
    </row>
    <row r="24" spans="2:11" ht="24" customHeight="1">
      <c r="B24" s="193"/>
      <c r="C24" s="316" t="s">
        <v>35</v>
      </c>
      <c r="D24" s="344">
        <v>2722</v>
      </c>
      <c r="E24" s="344">
        <v>0</v>
      </c>
      <c r="F24" s="344">
        <v>0</v>
      </c>
      <c r="G24" s="344">
        <v>0</v>
      </c>
      <c r="H24" s="344">
        <f>D24+F24</f>
        <v>2722</v>
      </c>
      <c r="I24" s="344">
        <f>E24+G24</f>
        <v>0</v>
      </c>
      <c r="J24" s="169" t="s">
        <v>9</v>
      </c>
      <c r="K24" s="318"/>
    </row>
    <row r="25" spans="2:11" ht="24" customHeight="1">
      <c r="B25" s="193"/>
      <c r="C25" s="316" t="s">
        <v>36</v>
      </c>
      <c r="D25" s="344">
        <f aca="true" t="shared" si="5" ref="D25:I25">SUM(D23:D24)</f>
        <v>8890</v>
      </c>
      <c r="E25" s="344">
        <f t="shared" si="5"/>
        <v>0</v>
      </c>
      <c r="F25" s="344">
        <f t="shared" si="5"/>
        <v>0</v>
      </c>
      <c r="G25" s="344">
        <f t="shared" si="5"/>
        <v>0</v>
      </c>
      <c r="H25" s="344">
        <f t="shared" si="5"/>
        <v>8890</v>
      </c>
      <c r="I25" s="344">
        <f t="shared" si="5"/>
        <v>0</v>
      </c>
      <c r="J25" s="169" t="s">
        <v>12</v>
      </c>
      <c r="K25" s="318"/>
    </row>
    <row r="26" spans="2:14" ht="24" customHeight="1">
      <c r="B26" s="332" t="s">
        <v>56</v>
      </c>
      <c r="C26" s="333" t="s">
        <v>34</v>
      </c>
      <c r="D26" s="345">
        <f aca="true" t="shared" si="6" ref="D26:I27">D8+D11+D14+D17+D20+D23</f>
        <v>111139</v>
      </c>
      <c r="E26" s="345">
        <f t="shared" si="6"/>
        <v>24411</v>
      </c>
      <c r="F26" s="345">
        <f t="shared" si="6"/>
        <v>63897</v>
      </c>
      <c r="G26" s="345">
        <f t="shared" si="6"/>
        <v>295801</v>
      </c>
      <c r="H26" s="345">
        <f t="shared" si="6"/>
        <v>175036</v>
      </c>
      <c r="I26" s="345">
        <f t="shared" si="6"/>
        <v>320212</v>
      </c>
      <c r="J26" s="334" t="s">
        <v>6</v>
      </c>
      <c r="K26" s="335" t="s">
        <v>0</v>
      </c>
      <c r="M26" s="46"/>
      <c r="N26" s="46"/>
    </row>
    <row r="27" spans="2:14" ht="24" customHeight="1">
      <c r="B27" s="193"/>
      <c r="C27" s="316" t="s">
        <v>35</v>
      </c>
      <c r="D27" s="344">
        <f t="shared" si="6"/>
        <v>120656</v>
      </c>
      <c r="E27" s="344">
        <f t="shared" si="6"/>
        <v>25188</v>
      </c>
      <c r="F27" s="344">
        <f t="shared" si="6"/>
        <v>50352</v>
      </c>
      <c r="G27" s="344">
        <f t="shared" si="6"/>
        <v>276046</v>
      </c>
      <c r="H27" s="344">
        <f t="shared" si="6"/>
        <v>171008</v>
      </c>
      <c r="I27" s="344">
        <f t="shared" si="6"/>
        <v>301234</v>
      </c>
      <c r="J27" s="169" t="s">
        <v>9</v>
      </c>
      <c r="K27" s="317"/>
      <c r="M27" s="46"/>
      <c r="N27" s="46"/>
    </row>
    <row r="28" spans="2:13" ht="24" customHeight="1" thickBot="1">
      <c r="B28" s="336"/>
      <c r="C28" s="337" t="s">
        <v>36</v>
      </c>
      <c r="D28" s="346">
        <f aca="true" t="shared" si="7" ref="D28:I28">SUM(D26:D27)</f>
        <v>231795</v>
      </c>
      <c r="E28" s="346">
        <f t="shared" si="7"/>
        <v>49599</v>
      </c>
      <c r="F28" s="346">
        <f t="shared" si="7"/>
        <v>114249</v>
      </c>
      <c r="G28" s="346">
        <f t="shared" si="7"/>
        <v>571847</v>
      </c>
      <c r="H28" s="346">
        <f>SUM(H26:H27)</f>
        <v>346044</v>
      </c>
      <c r="I28" s="346">
        <f t="shared" si="7"/>
        <v>621446</v>
      </c>
      <c r="J28" s="338" t="s">
        <v>12</v>
      </c>
      <c r="K28" s="339"/>
      <c r="M28" s="46"/>
    </row>
    <row r="29" spans="2:12" s="1" customFormat="1" ht="24" customHeight="1">
      <c r="B29" s="274" t="s">
        <v>214</v>
      </c>
      <c r="C29" s="274"/>
      <c r="D29" s="308"/>
      <c r="E29" s="308"/>
      <c r="F29" s="308"/>
      <c r="G29" s="308"/>
      <c r="H29" s="308"/>
      <c r="I29" s="340" t="s">
        <v>217</v>
      </c>
      <c r="J29" s="340"/>
      <c r="K29" s="340"/>
      <c r="L29" s="25"/>
    </row>
    <row r="30" spans="2:11" s="4" customFormat="1" ht="24" customHeight="1">
      <c r="B30" s="277" t="s">
        <v>81</v>
      </c>
      <c r="C30" s="277"/>
      <c r="D30" s="276"/>
      <c r="E30" s="275"/>
      <c r="F30" s="275"/>
      <c r="G30" s="275"/>
      <c r="H30" s="275"/>
      <c r="I30" s="340" t="s">
        <v>327</v>
      </c>
      <c r="J30" s="340"/>
      <c r="K30" s="340"/>
    </row>
    <row r="31" spans="2:11" s="4" customFormat="1" ht="24" customHeight="1">
      <c r="B31" s="277" t="s">
        <v>83</v>
      </c>
      <c r="C31" s="277"/>
      <c r="D31" s="276"/>
      <c r="E31" s="275"/>
      <c r="F31" s="275"/>
      <c r="G31" s="275"/>
      <c r="H31" s="275"/>
      <c r="I31" s="340" t="s">
        <v>176</v>
      </c>
      <c r="J31" s="340"/>
      <c r="K31" s="340"/>
    </row>
    <row r="32" spans="2:12" ht="24" customHeight="1">
      <c r="B32" s="341" t="s">
        <v>342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6"/>
    </row>
    <row r="33" spans="2:12" ht="24" customHeight="1">
      <c r="B33" s="342" t="s">
        <v>258</v>
      </c>
      <c r="C33" s="342"/>
      <c r="D33" s="342"/>
      <c r="E33" s="342"/>
      <c r="F33" s="342"/>
      <c r="G33" s="342"/>
      <c r="H33" s="342"/>
      <c r="I33" s="342"/>
      <c r="J33" s="342"/>
      <c r="K33" s="342"/>
      <c r="L33" s="91"/>
    </row>
    <row r="37" spans="1:7" ht="90">
      <c r="A37" s="100"/>
      <c r="F37" s="95" t="s">
        <v>169</v>
      </c>
      <c r="G37" s="95" t="s">
        <v>170</v>
      </c>
    </row>
    <row r="39" spans="4:7" ht="15">
      <c r="D39" s="196" t="s">
        <v>162</v>
      </c>
      <c r="E39" s="68" t="s">
        <v>34</v>
      </c>
      <c r="F39" s="46">
        <v>29206</v>
      </c>
      <c r="G39" s="46">
        <v>54766</v>
      </c>
    </row>
    <row r="40" spans="4:7" ht="15">
      <c r="D40" s="196"/>
      <c r="E40" s="68" t="s">
        <v>35</v>
      </c>
      <c r="F40" s="46">
        <v>28383</v>
      </c>
      <c r="G40" s="46">
        <v>51198</v>
      </c>
    </row>
    <row r="41" spans="4:7" ht="15">
      <c r="D41" s="195" t="s">
        <v>163</v>
      </c>
      <c r="E41" s="69" t="s">
        <v>34</v>
      </c>
      <c r="F41" s="46">
        <v>68727</v>
      </c>
      <c r="G41" s="46">
        <v>138698</v>
      </c>
    </row>
    <row r="42" spans="4:7" ht="15">
      <c r="D42" s="196"/>
      <c r="E42" s="68" t="s">
        <v>35</v>
      </c>
      <c r="F42" s="46">
        <v>66788</v>
      </c>
      <c r="G42" s="46">
        <v>130145</v>
      </c>
    </row>
    <row r="43" spans="4:7" ht="15">
      <c r="D43" s="195" t="s">
        <v>164</v>
      </c>
      <c r="E43" s="69" t="s">
        <v>34</v>
      </c>
      <c r="F43" s="46">
        <v>44068</v>
      </c>
      <c r="G43" s="46">
        <v>82284</v>
      </c>
    </row>
    <row r="44" spans="4:7" ht="15">
      <c r="D44" s="197"/>
      <c r="E44" s="68" t="s">
        <v>35</v>
      </c>
      <c r="F44" s="46">
        <v>43605</v>
      </c>
      <c r="G44" s="46">
        <v>77085</v>
      </c>
    </row>
    <row r="45" spans="4:7" ht="15">
      <c r="D45" s="195" t="s">
        <v>165</v>
      </c>
      <c r="E45" s="69" t="s">
        <v>34</v>
      </c>
      <c r="F45" s="46">
        <v>26489</v>
      </c>
      <c r="G45" s="46">
        <v>43908</v>
      </c>
    </row>
    <row r="46" spans="4:7" ht="15">
      <c r="D46" s="196"/>
      <c r="E46" s="68" t="s">
        <v>35</v>
      </c>
      <c r="F46" s="46">
        <v>29510</v>
      </c>
      <c r="G46" s="46">
        <v>42806</v>
      </c>
    </row>
    <row r="53" spans="13:19" ht="15">
      <c r="M53" s="12"/>
      <c r="N53" s="12"/>
      <c r="O53" s="12"/>
      <c r="P53" s="12"/>
      <c r="Q53" s="12"/>
      <c r="R53" s="12"/>
      <c r="S53" s="12"/>
    </row>
    <row r="54" spans="13:19" ht="7.5" customHeight="1">
      <c r="M54" s="12"/>
      <c r="N54" s="12"/>
      <c r="O54" s="12"/>
      <c r="P54" s="12"/>
      <c r="Q54" s="12"/>
      <c r="R54" s="12"/>
      <c r="S54" s="12"/>
    </row>
  </sheetData>
  <sheetProtection/>
  <mergeCells count="38">
    <mergeCell ref="I30:K30"/>
    <mergeCell ref="I31:K31"/>
    <mergeCell ref="B26:B28"/>
    <mergeCell ref="K26:K28"/>
    <mergeCell ref="D39:D40"/>
    <mergeCell ref="D43:D44"/>
    <mergeCell ref="D45:D46"/>
    <mergeCell ref="A5:A6"/>
    <mergeCell ref="B32:K32"/>
    <mergeCell ref="B6:C6"/>
    <mergeCell ref="B7:C7"/>
    <mergeCell ref="J6:K6"/>
    <mergeCell ref="J7:K7"/>
    <mergeCell ref="B11:B13"/>
    <mergeCell ref="K11:K13"/>
    <mergeCell ref="B14:B16"/>
    <mergeCell ref="K14:K16"/>
    <mergeCell ref="K20:K22"/>
    <mergeCell ref="B23:B25"/>
    <mergeCell ref="K23:K25"/>
    <mergeCell ref="I29:K29"/>
    <mergeCell ref="D41:D42"/>
    <mergeCell ref="B20:B22"/>
    <mergeCell ref="B33:K33"/>
    <mergeCell ref="B2:K2"/>
    <mergeCell ref="B3:K3"/>
    <mergeCell ref="B4:C5"/>
    <mergeCell ref="D4:E4"/>
    <mergeCell ref="F5:G5"/>
    <mergeCell ref="H5:I5"/>
    <mergeCell ref="F4:G4"/>
    <mergeCell ref="H4:I4"/>
    <mergeCell ref="J4:K5"/>
    <mergeCell ref="D5:E5"/>
    <mergeCell ref="B17:B19"/>
    <mergeCell ref="K17:K19"/>
    <mergeCell ref="B8:B10"/>
    <mergeCell ref="K8:K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rightToLeft="1" zoomScalePageLayoutView="0" workbookViewId="0" topLeftCell="A1">
      <selection activeCell="O38" sqref="O38"/>
    </sheetView>
  </sheetViews>
  <sheetFormatPr defaultColWidth="9.140625" defaultRowHeight="15"/>
  <cols>
    <col min="1" max="1" width="15.7109375" style="10" customWidth="1"/>
    <col min="2" max="2" width="23.8515625" style="0" customWidth="1"/>
    <col min="3" max="3" width="6.7109375" style="0" customWidth="1"/>
    <col min="4" max="10" width="12.7109375" style="0" customWidth="1"/>
    <col min="11" max="11" width="6.7109375" style="0" customWidth="1"/>
    <col min="12" max="12" width="23.8515625" style="0" customWidth="1"/>
    <col min="13" max="16384" width="9.140625" style="10" customWidth="1"/>
  </cols>
  <sheetData>
    <row r="1" spans="2:12" ht="39.75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2:13" ht="24" customHeight="1">
      <c r="B2" s="279" t="s">
        <v>311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53"/>
    </row>
    <row r="3" spans="2:13" ht="24" customHeight="1">
      <c r="B3" s="359" t="s">
        <v>341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82"/>
    </row>
    <row r="4" spans="1:12" ht="24" customHeight="1">
      <c r="A4" s="11"/>
      <c r="B4" s="351" t="s">
        <v>25</v>
      </c>
      <c r="C4" s="321"/>
      <c r="D4" s="352" t="s">
        <v>26</v>
      </c>
      <c r="E4" s="352" t="s">
        <v>104</v>
      </c>
      <c r="F4" s="353" t="s">
        <v>27</v>
      </c>
      <c r="G4" s="353" t="s">
        <v>178</v>
      </c>
      <c r="H4" s="354" t="s">
        <v>179</v>
      </c>
      <c r="I4" s="354" t="s">
        <v>145</v>
      </c>
      <c r="J4" s="352" t="s">
        <v>48</v>
      </c>
      <c r="K4" s="355" t="s">
        <v>30</v>
      </c>
      <c r="L4" s="356"/>
    </row>
    <row r="5" spans="2:12" ht="24" customHeight="1">
      <c r="B5" s="326" t="s">
        <v>72</v>
      </c>
      <c r="C5" s="327"/>
      <c r="D5" s="325" t="s">
        <v>177</v>
      </c>
      <c r="E5" s="325" t="s">
        <v>52</v>
      </c>
      <c r="F5" s="325" t="s">
        <v>32</v>
      </c>
      <c r="G5" s="325" t="s">
        <v>33</v>
      </c>
      <c r="H5" s="357" t="s">
        <v>55</v>
      </c>
      <c r="I5" s="357" t="s">
        <v>155</v>
      </c>
      <c r="J5" s="325" t="s">
        <v>0</v>
      </c>
      <c r="K5" s="329" t="s">
        <v>17</v>
      </c>
      <c r="L5" s="330"/>
    </row>
    <row r="6" spans="2:12" ht="24" customHeight="1">
      <c r="B6" s="315" t="s">
        <v>130</v>
      </c>
      <c r="C6" s="49" t="s">
        <v>34</v>
      </c>
      <c r="D6" s="360">
        <v>7669</v>
      </c>
      <c r="E6" s="360">
        <v>22169</v>
      </c>
      <c r="F6" s="360">
        <v>18193</v>
      </c>
      <c r="G6" s="360">
        <v>12445</v>
      </c>
      <c r="H6" s="360">
        <v>0</v>
      </c>
      <c r="I6" s="360">
        <v>3328</v>
      </c>
      <c r="J6" s="360">
        <f>SUM(D6:I6)</f>
        <v>63804</v>
      </c>
      <c r="K6" s="50" t="s">
        <v>6</v>
      </c>
      <c r="L6" s="317" t="s">
        <v>19</v>
      </c>
    </row>
    <row r="7" spans="2:12" ht="24" customHeight="1">
      <c r="B7" s="315"/>
      <c r="C7" s="49" t="s">
        <v>35</v>
      </c>
      <c r="D7" s="360">
        <v>7873</v>
      </c>
      <c r="E7" s="360">
        <v>24406</v>
      </c>
      <c r="F7" s="360">
        <v>19936</v>
      </c>
      <c r="G7" s="360">
        <v>13525</v>
      </c>
      <c r="H7" s="360">
        <v>0</v>
      </c>
      <c r="I7" s="360">
        <v>2155</v>
      </c>
      <c r="J7" s="360">
        <f>SUM(D7:I7)</f>
        <v>67895</v>
      </c>
      <c r="K7" s="50" t="s">
        <v>9</v>
      </c>
      <c r="L7" s="317"/>
    </row>
    <row r="8" spans="2:12" ht="24" customHeight="1">
      <c r="B8" s="315"/>
      <c r="C8" s="49" t="s">
        <v>36</v>
      </c>
      <c r="D8" s="360">
        <f aca="true" t="shared" si="0" ref="D8:J8">SUM(D6:D7)</f>
        <v>15542</v>
      </c>
      <c r="E8" s="360">
        <f t="shared" si="0"/>
        <v>46575</v>
      </c>
      <c r="F8" s="360">
        <f t="shared" si="0"/>
        <v>38129</v>
      </c>
      <c r="G8" s="360">
        <f t="shared" si="0"/>
        <v>25970</v>
      </c>
      <c r="H8" s="360">
        <f t="shared" si="0"/>
        <v>0</v>
      </c>
      <c r="I8" s="360">
        <f t="shared" si="0"/>
        <v>5483</v>
      </c>
      <c r="J8" s="360">
        <f t="shared" si="0"/>
        <v>131699</v>
      </c>
      <c r="K8" s="50" t="s">
        <v>12</v>
      </c>
      <c r="L8" s="317"/>
    </row>
    <row r="9" spans="2:12" ht="24" customHeight="1">
      <c r="B9" s="315" t="s">
        <v>128</v>
      </c>
      <c r="C9" s="49" t="s">
        <v>34</v>
      </c>
      <c r="D9" s="360">
        <v>1355</v>
      </c>
      <c r="E9" s="360">
        <v>5043</v>
      </c>
      <c r="F9" s="360">
        <v>3632</v>
      </c>
      <c r="G9" s="360">
        <v>2777</v>
      </c>
      <c r="H9" s="360">
        <v>457</v>
      </c>
      <c r="I9" s="360">
        <v>906</v>
      </c>
      <c r="J9" s="360">
        <f>SUM(D9:I9)</f>
        <v>14170</v>
      </c>
      <c r="K9" s="50" t="s">
        <v>6</v>
      </c>
      <c r="L9" s="317" t="s">
        <v>21</v>
      </c>
    </row>
    <row r="10" spans="2:12" ht="24" customHeight="1">
      <c r="B10" s="315"/>
      <c r="C10" s="49" t="s">
        <v>35</v>
      </c>
      <c r="D10" s="360">
        <v>1382</v>
      </c>
      <c r="E10" s="360">
        <v>5982</v>
      </c>
      <c r="F10" s="360">
        <v>4756</v>
      </c>
      <c r="G10" s="360">
        <v>3820</v>
      </c>
      <c r="H10" s="360">
        <v>0</v>
      </c>
      <c r="I10" s="360">
        <v>0</v>
      </c>
      <c r="J10" s="360">
        <f>SUM(D10:I10)</f>
        <v>15940</v>
      </c>
      <c r="K10" s="50" t="s">
        <v>9</v>
      </c>
      <c r="L10" s="317"/>
    </row>
    <row r="11" spans="2:12" ht="24" customHeight="1">
      <c r="B11" s="315"/>
      <c r="C11" s="49" t="s">
        <v>36</v>
      </c>
      <c r="D11" s="360">
        <f aca="true" t="shared" si="1" ref="D11:J11">SUM(D9:D10)</f>
        <v>2737</v>
      </c>
      <c r="E11" s="360">
        <f t="shared" si="1"/>
        <v>11025</v>
      </c>
      <c r="F11" s="360">
        <f t="shared" si="1"/>
        <v>8388</v>
      </c>
      <c r="G11" s="360">
        <f t="shared" si="1"/>
        <v>6597</v>
      </c>
      <c r="H11" s="360">
        <f t="shared" si="1"/>
        <v>457</v>
      </c>
      <c r="I11" s="360">
        <f t="shared" si="1"/>
        <v>906</v>
      </c>
      <c r="J11" s="360">
        <f t="shared" si="1"/>
        <v>30110</v>
      </c>
      <c r="K11" s="50" t="s">
        <v>12</v>
      </c>
      <c r="L11" s="317"/>
    </row>
    <row r="12" spans="2:12" ht="24" customHeight="1">
      <c r="B12" s="193" t="s">
        <v>129</v>
      </c>
      <c r="C12" s="49" t="s">
        <v>34</v>
      </c>
      <c r="D12" s="360">
        <v>2478</v>
      </c>
      <c r="E12" s="360">
        <v>7323</v>
      </c>
      <c r="F12" s="360">
        <v>5842</v>
      </c>
      <c r="G12" s="360">
        <v>3879</v>
      </c>
      <c r="H12" s="360">
        <v>0</v>
      </c>
      <c r="I12" s="360">
        <v>214</v>
      </c>
      <c r="J12" s="360">
        <f>SUM(D12:I12)</f>
        <v>19736</v>
      </c>
      <c r="K12" s="50" t="s">
        <v>6</v>
      </c>
      <c r="L12" s="317" t="s">
        <v>22</v>
      </c>
    </row>
    <row r="13" spans="2:12" ht="24" customHeight="1">
      <c r="B13" s="193"/>
      <c r="C13" s="49" t="s">
        <v>35</v>
      </c>
      <c r="D13" s="360">
        <v>2555</v>
      </c>
      <c r="E13" s="360">
        <v>7868</v>
      </c>
      <c r="F13" s="360">
        <v>6295</v>
      </c>
      <c r="G13" s="360">
        <v>5168</v>
      </c>
      <c r="H13" s="360">
        <v>0</v>
      </c>
      <c r="I13" s="360">
        <v>0</v>
      </c>
      <c r="J13" s="360">
        <f>SUM(D13:I13)</f>
        <v>21886</v>
      </c>
      <c r="K13" s="50" t="s">
        <v>9</v>
      </c>
      <c r="L13" s="317"/>
    </row>
    <row r="14" spans="2:12" ht="24" customHeight="1">
      <c r="B14" s="193"/>
      <c r="C14" s="49" t="s">
        <v>36</v>
      </c>
      <c r="D14" s="360">
        <f aca="true" t="shared" si="2" ref="D14:J14">SUM(D12:D13)</f>
        <v>5033</v>
      </c>
      <c r="E14" s="360">
        <f t="shared" si="2"/>
        <v>15191</v>
      </c>
      <c r="F14" s="360">
        <f t="shared" si="2"/>
        <v>12137</v>
      </c>
      <c r="G14" s="360">
        <f t="shared" si="2"/>
        <v>9047</v>
      </c>
      <c r="H14" s="360">
        <f t="shared" si="2"/>
        <v>0</v>
      </c>
      <c r="I14" s="360">
        <f t="shared" si="2"/>
        <v>214</v>
      </c>
      <c r="J14" s="360">
        <f t="shared" si="2"/>
        <v>41622</v>
      </c>
      <c r="K14" s="50" t="s">
        <v>12</v>
      </c>
      <c r="L14" s="317"/>
    </row>
    <row r="15" spans="2:12" ht="24" customHeight="1">
      <c r="B15" s="193" t="s">
        <v>131</v>
      </c>
      <c r="C15" s="49" t="s">
        <v>34</v>
      </c>
      <c r="D15" s="360">
        <v>841</v>
      </c>
      <c r="E15" s="360">
        <v>2762</v>
      </c>
      <c r="F15" s="360">
        <v>1785</v>
      </c>
      <c r="G15" s="360">
        <v>1191</v>
      </c>
      <c r="H15" s="360">
        <v>477</v>
      </c>
      <c r="I15" s="360">
        <v>473</v>
      </c>
      <c r="J15" s="360">
        <f>SUM(D15:I15)</f>
        <v>7529</v>
      </c>
      <c r="K15" s="50" t="s">
        <v>6</v>
      </c>
      <c r="L15" s="317" t="s">
        <v>23</v>
      </c>
    </row>
    <row r="16" spans="2:12" ht="24" customHeight="1">
      <c r="B16" s="193"/>
      <c r="C16" s="49" t="s">
        <v>35</v>
      </c>
      <c r="D16" s="360">
        <v>937</v>
      </c>
      <c r="E16" s="360">
        <v>2946</v>
      </c>
      <c r="F16" s="360">
        <v>2342</v>
      </c>
      <c r="G16" s="360">
        <v>1818</v>
      </c>
      <c r="H16" s="360">
        <v>0</v>
      </c>
      <c r="I16" s="360">
        <v>567</v>
      </c>
      <c r="J16" s="360">
        <f>SUM(D16:I16)</f>
        <v>8610</v>
      </c>
      <c r="K16" s="50" t="s">
        <v>9</v>
      </c>
      <c r="L16" s="317"/>
    </row>
    <row r="17" spans="2:12" ht="24" customHeight="1">
      <c r="B17" s="193"/>
      <c r="C17" s="49" t="s">
        <v>36</v>
      </c>
      <c r="D17" s="360">
        <f aca="true" t="shared" si="3" ref="D17:J17">SUM(D15:D16)</f>
        <v>1778</v>
      </c>
      <c r="E17" s="360">
        <f t="shared" si="3"/>
        <v>5708</v>
      </c>
      <c r="F17" s="360">
        <f t="shared" si="3"/>
        <v>4127</v>
      </c>
      <c r="G17" s="360">
        <f t="shared" si="3"/>
        <v>3009</v>
      </c>
      <c r="H17" s="360">
        <f t="shared" si="3"/>
        <v>477</v>
      </c>
      <c r="I17" s="360">
        <f t="shared" si="3"/>
        <v>1040</v>
      </c>
      <c r="J17" s="360">
        <f t="shared" si="3"/>
        <v>16139</v>
      </c>
      <c r="K17" s="50" t="s">
        <v>12</v>
      </c>
      <c r="L17" s="317"/>
    </row>
    <row r="18" spans="2:12" ht="24" customHeight="1">
      <c r="B18" s="193" t="s">
        <v>132</v>
      </c>
      <c r="C18" s="49" t="s">
        <v>34</v>
      </c>
      <c r="D18" s="360">
        <v>363</v>
      </c>
      <c r="E18" s="360">
        <v>970</v>
      </c>
      <c r="F18" s="360">
        <v>835</v>
      </c>
      <c r="G18" s="360">
        <v>499</v>
      </c>
      <c r="H18" s="360">
        <v>0</v>
      </c>
      <c r="I18" s="360">
        <v>0</v>
      </c>
      <c r="J18" s="360">
        <f>SUM(D18:I18)</f>
        <v>2667</v>
      </c>
      <c r="K18" s="50" t="s">
        <v>6</v>
      </c>
      <c r="L18" s="317" t="s">
        <v>135</v>
      </c>
    </row>
    <row r="19" spans="2:12" ht="24" customHeight="1">
      <c r="B19" s="193"/>
      <c r="C19" s="49" t="s">
        <v>35</v>
      </c>
      <c r="D19" s="360">
        <v>408</v>
      </c>
      <c r="E19" s="360">
        <v>1151</v>
      </c>
      <c r="F19" s="360">
        <v>813</v>
      </c>
      <c r="G19" s="360">
        <v>690</v>
      </c>
      <c r="H19" s="360">
        <v>0</v>
      </c>
      <c r="I19" s="360">
        <v>0</v>
      </c>
      <c r="J19" s="360">
        <f>SUM(D19:I19)</f>
        <v>3062</v>
      </c>
      <c r="K19" s="50" t="s">
        <v>9</v>
      </c>
      <c r="L19" s="317"/>
    </row>
    <row r="20" spans="2:12" ht="24" customHeight="1">
      <c r="B20" s="193"/>
      <c r="C20" s="49" t="s">
        <v>36</v>
      </c>
      <c r="D20" s="360">
        <f aca="true" t="shared" si="4" ref="D20:J20">SUM(D18:D19)</f>
        <v>771</v>
      </c>
      <c r="E20" s="360">
        <f t="shared" si="4"/>
        <v>2121</v>
      </c>
      <c r="F20" s="360">
        <f t="shared" si="4"/>
        <v>1648</v>
      </c>
      <c r="G20" s="360">
        <f t="shared" si="4"/>
        <v>1189</v>
      </c>
      <c r="H20" s="360">
        <f t="shared" si="4"/>
        <v>0</v>
      </c>
      <c r="I20" s="360">
        <f t="shared" si="4"/>
        <v>0</v>
      </c>
      <c r="J20" s="360">
        <f t="shared" si="4"/>
        <v>5729</v>
      </c>
      <c r="K20" s="50" t="s">
        <v>12</v>
      </c>
      <c r="L20" s="317"/>
    </row>
    <row r="21" spans="2:12" ht="24" customHeight="1">
      <c r="B21" s="347" t="s">
        <v>134</v>
      </c>
      <c r="C21" s="350" t="s">
        <v>34</v>
      </c>
      <c r="D21" s="344">
        <v>1953</v>
      </c>
      <c r="E21" s="344">
        <v>6446</v>
      </c>
      <c r="F21" s="344">
        <v>4929</v>
      </c>
      <c r="G21" s="344">
        <v>3145</v>
      </c>
      <c r="H21" s="344">
        <v>0</v>
      </c>
      <c r="I21" s="344">
        <v>759</v>
      </c>
      <c r="J21" s="344">
        <f>SUM(D21:I21)</f>
        <v>17232</v>
      </c>
      <c r="K21" s="187" t="s">
        <v>6</v>
      </c>
      <c r="L21" s="348" t="s">
        <v>137</v>
      </c>
    </row>
    <row r="22" spans="2:12" ht="24" customHeight="1">
      <c r="B22" s="347"/>
      <c r="C22" s="350" t="s">
        <v>35</v>
      </c>
      <c r="D22" s="344">
        <v>2040</v>
      </c>
      <c r="E22" s="344">
        <v>5980</v>
      </c>
      <c r="F22" s="344">
        <v>4603</v>
      </c>
      <c r="G22" s="344">
        <v>3762</v>
      </c>
      <c r="H22" s="344">
        <v>0</v>
      </c>
      <c r="I22" s="344">
        <v>0</v>
      </c>
      <c r="J22" s="344">
        <f>SUM(D22:I22)</f>
        <v>16385</v>
      </c>
      <c r="K22" s="187" t="s">
        <v>9</v>
      </c>
      <c r="L22" s="348"/>
    </row>
    <row r="23" spans="2:12" ht="24" customHeight="1">
      <c r="B23" s="347"/>
      <c r="C23" s="350" t="s">
        <v>36</v>
      </c>
      <c r="D23" s="344">
        <f aca="true" t="shared" si="5" ref="D23:J23">SUM(D21:D22)</f>
        <v>3993</v>
      </c>
      <c r="E23" s="344">
        <f t="shared" si="5"/>
        <v>12426</v>
      </c>
      <c r="F23" s="344">
        <f t="shared" si="5"/>
        <v>9532</v>
      </c>
      <c r="G23" s="344">
        <f t="shared" si="5"/>
        <v>6907</v>
      </c>
      <c r="H23" s="344">
        <f t="shared" si="5"/>
        <v>0</v>
      </c>
      <c r="I23" s="344">
        <f t="shared" si="5"/>
        <v>759</v>
      </c>
      <c r="J23" s="344">
        <f t="shared" si="5"/>
        <v>33617</v>
      </c>
      <c r="K23" s="187" t="s">
        <v>12</v>
      </c>
      <c r="L23" s="348"/>
    </row>
    <row r="24" spans="2:12" ht="24" customHeight="1">
      <c r="B24" s="347" t="s">
        <v>133</v>
      </c>
      <c r="C24" s="350" t="s">
        <v>34</v>
      </c>
      <c r="D24" s="344">
        <v>1540</v>
      </c>
      <c r="E24" s="344">
        <v>3678</v>
      </c>
      <c r="F24" s="344">
        <v>2724</v>
      </c>
      <c r="G24" s="344">
        <v>1982</v>
      </c>
      <c r="H24" s="344">
        <v>0</v>
      </c>
      <c r="I24" s="344">
        <v>488</v>
      </c>
      <c r="J24" s="344">
        <f>SUM(D24:I24)</f>
        <v>10412</v>
      </c>
      <c r="K24" s="187" t="s">
        <v>6</v>
      </c>
      <c r="L24" s="348" t="s">
        <v>66</v>
      </c>
    </row>
    <row r="25" spans="2:21" ht="24" customHeight="1">
      <c r="B25" s="347"/>
      <c r="C25" s="350" t="s">
        <v>35</v>
      </c>
      <c r="D25" s="344">
        <v>1635</v>
      </c>
      <c r="E25" s="344">
        <v>4484</v>
      </c>
      <c r="F25" s="344">
        <v>3239</v>
      </c>
      <c r="G25" s="344">
        <v>2708</v>
      </c>
      <c r="H25" s="344">
        <v>0</v>
      </c>
      <c r="I25" s="344">
        <v>0</v>
      </c>
      <c r="J25" s="344">
        <f>SUM(D25:I25)</f>
        <v>12066</v>
      </c>
      <c r="K25" s="187" t="s">
        <v>9</v>
      </c>
      <c r="L25" s="348"/>
      <c r="O25" s="100"/>
      <c r="P25" s="100"/>
      <c r="Q25" s="100"/>
      <c r="R25" s="100"/>
      <c r="S25" s="12"/>
      <c r="T25" s="12"/>
      <c r="U25" s="12"/>
    </row>
    <row r="26" spans="2:12" ht="24" customHeight="1">
      <c r="B26" s="347"/>
      <c r="C26" s="350" t="s">
        <v>36</v>
      </c>
      <c r="D26" s="344">
        <f aca="true" t="shared" si="6" ref="D26:J26">SUM(D24:D25)</f>
        <v>3175</v>
      </c>
      <c r="E26" s="344">
        <f t="shared" si="6"/>
        <v>8162</v>
      </c>
      <c r="F26" s="344">
        <f t="shared" si="6"/>
        <v>5963</v>
      </c>
      <c r="G26" s="344">
        <f t="shared" si="6"/>
        <v>4690</v>
      </c>
      <c r="H26" s="344">
        <f t="shared" si="6"/>
        <v>0</v>
      </c>
      <c r="I26" s="344">
        <f t="shared" si="6"/>
        <v>488</v>
      </c>
      <c r="J26" s="344">
        <f t="shared" si="6"/>
        <v>22478</v>
      </c>
      <c r="K26" s="187" t="s">
        <v>12</v>
      </c>
      <c r="L26" s="348"/>
    </row>
    <row r="27" spans="2:12" ht="24" customHeight="1">
      <c r="B27" s="332" t="s">
        <v>56</v>
      </c>
      <c r="C27" s="361" t="s">
        <v>34</v>
      </c>
      <c r="D27" s="345">
        <f aca="true" t="shared" si="7" ref="D27:G28">D6+D9+D12+D15+D18+D24+D21</f>
        <v>16199</v>
      </c>
      <c r="E27" s="345">
        <f t="shared" si="7"/>
        <v>48391</v>
      </c>
      <c r="F27" s="345">
        <f t="shared" si="7"/>
        <v>37940</v>
      </c>
      <c r="G27" s="345">
        <f t="shared" si="7"/>
        <v>25918</v>
      </c>
      <c r="H27" s="345">
        <f>H6+H9+H12+H15+H18+H21+H24</f>
        <v>934</v>
      </c>
      <c r="I27" s="345">
        <f>I6+I9+I12+I15+I18+I24+I21</f>
        <v>6168</v>
      </c>
      <c r="J27" s="345">
        <f>SUM(D27:I27)</f>
        <v>135550</v>
      </c>
      <c r="K27" s="362" t="s">
        <v>6</v>
      </c>
      <c r="L27" s="335" t="s">
        <v>0</v>
      </c>
    </row>
    <row r="28" spans="2:14" ht="24" customHeight="1">
      <c r="B28" s="193"/>
      <c r="C28" s="49" t="s">
        <v>35</v>
      </c>
      <c r="D28" s="344">
        <f t="shared" si="7"/>
        <v>16830</v>
      </c>
      <c r="E28" s="344">
        <f t="shared" si="7"/>
        <v>52817</v>
      </c>
      <c r="F28" s="344">
        <f t="shared" si="7"/>
        <v>41984</v>
      </c>
      <c r="G28" s="344">
        <f t="shared" si="7"/>
        <v>31491</v>
      </c>
      <c r="H28" s="344">
        <f>H7+H10+H13+H16+H19+H25+H22</f>
        <v>0</v>
      </c>
      <c r="I28" s="344">
        <f>I7+I10+I13+I16+I19+I25+I22</f>
        <v>2722</v>
      </c>
      <c r="J28" s="344">
        <f>SUM(D28:I28)</f>
        <v>145844</v>
      </c>
      <c r="K28" s="50" t="s">
        <v>9</v>
      </c>
      <c r="L28" s="317"/>
      <c r="N28" s="46"/>
    </row>
    <row r="29" spans="2:12" ht="24" customHeight="1" thickBot="1">
      <c r="B29" s="336"/>
      <c r="C29" s="363" t="s">
        <v>36</v>
      </c>
      <c r="D29" s="346">
        <f aca="true" t="shared" si="8" ref="D29:J29">SUM(D27:D28)</f>
        <v>33029</v>
      </c>
      <c r="E29" s="346">
        <f t="shared" si="8"/>
        <v>101208</v>
      </c>
      <c r="F29" s="346">
        <f t="shared" si="8"/>
        <v>79924</v>
      </c>
      <c r="G29" s="346">
        <f t="shared" si="8"/>
        <v>57409</v>
      </c>
      <c r="H29" s="346">
        <f t="shared" si="8"/>
        <v>934</v>
      </c>
      <c r="I29" s="346">
        <f t="shared" si="8"/>
        <v>8890</v>
      </c>
      <c r="J29" s="346">
        <f t="shared" si="8"/>
        <v>281394</v>
      </c>
      <c r="K29" s="364" t="s">
        <v>12</v>
      </c>
      <c r="L29" s="339"/>
    </row>
    <row r="30" spans="2:12" ht="24" customHeight="1">
      <c r="B30" s="365" t="s">
        <v>218</v>
      </c>
      <c r="C30" s="365"/>
      <c r="D30" s="365"/>
      <c r="E30" s="358"/>
      <c r="F30" s="358"/>
      <c r="G30" s="358"/>
      <c r="H30" s="358"/>
      <c r="I30" s="366" t="s">
        <v>219</v>
      </c>
      <c r="J30" s="366"/>
      <c r="K30" s="366"/>
      <c r="L30" s="366"/>
    </row>
    <row r="31" spans="2:12" ht="24" customHeight="1">
      <c r="B31" s="367" t="s">
        <v>326</v>
      </c>
      <c r="C31" s="367"/>
      <c r="D31" s="368"/>
      <c r="E31" s="368"/>
      <c r="F31" s="369"/>
      <c r="G31" s="370"/>
      <c r="H31" s="370"/>
      <c r="I31" s="370"/>
      <c r="J31" s="368"/>
      <c r="K31" s="371"/>
      <c r="L31" s="275" t="s">
        <v>327</v>
      </c>
    </row>
    <row r="32" spans="2:12" s="4" customFormat="1" ht="24" customHeight="1">
      <c r="B32" s="277" t="s">
        <v>83</v>
      </c>
      <c r="C32" s="277"/>
      <c r="D32" s="275"/>
      <c r="E32" s="275"/>
      <c r="F32" s="275"/>
      <c r="G32" s="275"/>
      <c r="H32" s="276"/>
      <c r="I32" s="275"/>
      <c r="J32" s="276"/>
      <c r="K32" s="276"/>
      <c r="L32" s="275" t="s">
        <v>82</v>
      </c>
    </row>
    <row r="33" spans="1:12" ht="24" customHeight="1">
      <c r="A33" s="23"/>
      <c r="B33" s="279" t="s">
        <v>257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  <row r="34" spans="1:12" ht="24" customHeight="1">
      <c r="A34" s="23"/>
      <c r="B34" s="281" t="s">
        <v>339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</row>
    <row r="35" spans="1:12" s="113" customFormat="1" ht="19.5" customHeight="1">
      <c r="A35" s="23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  <row r="36" ht="19.5" customHeight="1" thickBot="1">
      <c r="A36" s="23"/>
    </row>
    <row r="37" spans="1:9" ht="63.75">
      <c r="A37" s="23"/>
      <c r="D37" s="81" t="s">
        <v>161</v>
      </c>
      <c r="E37" s="67" t="s">
        <v>159</v>
      </c>
      <c r="F37" s="58" t="s">
        <v>160</v>
      </c>
      <c r="G37" s="67" t="s">
        <v>158</v>
      </c>
      <c r="H37" s="89" t="s">
        <v>157</v>
      </c>
      <c r="I37" s="90" t="s">
        <v>156</v>
      </c>
    </row>
    <row r="38" spans="1:9" ht="15">
      <c r="A38" s="23"/>
      <c r="C38" t="s">
        <v>189</v>
      </c>
      <c r="D38" s="165">
        <v>16199</v>
      </c>
      <c r="E38" s="165">
        <v>48391</v>
      </c>
      <c r="F38" s="165">
        <v>37940</v>
      </c>
      <c r="G38" s="165">
        <v>25918</v>
      </c>
      <c r="H38" s="165">
        <v>934</v>
      </c>
      <c r="I38" s="165">
        <v>6168</v>
      </c>
    </row>
    <row r="39" spans="1:9" ht="15">
      <c r="A39" s="170"/>
      <c r="C39" t="s">
        <v>224</v>
      </c>
      <c r="D39" s="165">
        <v>16830</v>
      </c>
      <c r="E39" s="165">
        <v>52817</v>
      </c>
      <c r="F39" s="165">
        <v>41984</v>
      </c>
      <c r="G39" s="165">
        <v>31491</v>
      </c>
      <c r="H39" s="165">
        <v>0</v>
      </c>
      <c r="I39" s="165">
        <v>2722</v>
      </c>
    </row>
    <row r="40" spans="1:13" ht="15">
      <c r="A40" s="23"/>
      <c r="M40" s="170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140"/>
    </row>
    <row r="46" ht="15">
      <c r="A46" s="23"/>
    </row>
    <row r="47" ht="15">
      <c r="A47" s="23"/>
    </row>
    <row r="48" ht="15">
      <c r="A48" s="23"/>
    </row>
    <row r="50" ht="9.75" customHeight="1"/>
  </sheetData>
  <sheetProtection/>
  <mergeCells count="26">
    <mergeCell ref="B34:L34"/>
    <mergeCell ref="B33:L33"/>
    <mergeCell ref="B4:C4"/>
    <mergeCell ref="K4:L4"/>
    <mergeCell ref="B2:L2"/>
    <mergeCell ref="B3:L3"/>
    <mergeCell ref="B5:C5"/>
    <mergeCell ref="K5:L5"/>
    <mergeCell ref="B6:B8"/>
    <mergeCell ref="L6:L8"/>
    <mergeCell ref="B9:B11"/>
    <mergeCell ref="L9:L11"/>
    <mergeCell ref="B12:B14"/>
    <mergeCell ref="L12:L14"/>
    <mergeCell ref="B15:B17"/>
    <mergeCell ref="L15:L17"/>
    <mergeCell ref="B18:B20"/>
    <mergeCell ref="L18:L20"/>
    <mergeCell ref="B30:D30"/>
    <mergeCell ref="I30:L30"/>
    <mergeCell ref="B24:B26"/>
    <mergeCell ref="L24:L26"/>
    <mergeCell ref="B21:B23"/>
    <mergeCell ref="L21:L23"/>
    <mergeCell ref="B27:B29"/>
    <mergeCell ref="L27:L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rightToLeft="1" zoomScalePageLayoutView="0" workbookViewId="0" topLeftCell="A1">
      <selection activeCell="M9" sqref="M9"/>
    </sheetView>
  </sheetViews>
  <sheetFormatPr defaultColWidth="9.140625" defaultRowHeight="15"/>
  <cols>
    <col min="1" max="1" width="15.7109375" style="10" customWidth="1"/>
    <col min="2" max="2" width="23.8515625" style="0" customWidth="1"/>
    <col min="3" max="3" width="6.7109375" style="0" customWidth="1"/>
    <col min="4" max="8" width="12.7109375" style="0" customWidth="1"/>
    <col min="9" max="9" width="6.7109375" style="0" customWidth="1"/>
    <col min="10" max="10" width="23.8515625" style="0" customWidth="1"/>
    <col min="11" max="16384" width="9.140625" style="10" customWidth="1"/>
  </cols>
  <sheetData>
    <row r="1" spans="2:10" ht="39.75" customHeight="1">
      <c r="B1" s="358"/>
      <c r="C1" s="358"/>
      <c r="D1" s="358"/>
      <c r="E1" s="358"/>
      <c r="F1" s="358"/>
      <c r="G1" s="358"/>
      <c r="H1" s="358"/>
      <c r="I1" s="358"/>
      <c r="J1" s="358"/>
    </row>
    <row r="2" spans="2:10" ht="24" customHeight="1">
      <c r="B2" s="341" t="s">
        <v>348</v>
      </c>
      <c r="C2" s="341"/>
      <c r="D2" s="341"/>
      <c r="E2" s="341"/>
      <c r="F2" s="341"/>
      <c r="G2" s="341"/>
      <c r="H2" s="341"/>
      <c r="I2" s="341"/>
      <c r="J2" s="341"/>
    </row>
    <row r="3" spans="2:10" ht="24" customHeight="1">
      <c r="B3" s="342" t="s">
        <v>347</v>
      </c>
      <c r="C3" s="342"/>
      <c r="D3" s="342"/>
      <c r="E3" s="342"/>
      <c r="F3" s="342"/>
      <c r="G3" s="342"/>
      <c r="H3" s="342"/>
      <c r="I3" s="342"/>
      <c r="J3" s="342"/>
    </row>
    <row r="4" spans="2:10" ht="24" customHeight="1">
      <c r="B4" s="351" t="s">
        <v>25</v>
      </c>
      <c r="C4" s="321"/>
      <c r="D4" s="352" t="s">
        <v>26</v>
      </c>
      <c r="E4" s="352" t="s">
        <v>104</v>
      </c>
      <c r="F4" s="353" t="s">
        <v>27</v>
      </c>
      <c r="G4" s="353" t="s">
        <v>28</v>
      </c>
      <c r="H4" s="352" t="s">
        <v>48</v>
      </c>
      <c r="I4" s="355" t="s">
        <v>30</v>
      </c>
      <c r="J4" s="356"/>
    </row>
    <row r="5" spans="2:10" ht="24" customHeight="1">
      <c r="B5" s="326" t="s">
        <v>72</v>
      </c>
      <c r="C5" s="327"/>
      <c r="D5" s="325" t="s">
        <v>177</v>
      </c>
      <c r="E5" s="325" t="s">
        <v>52</v>
      </c>
      <c r="F5" s="325" t="s">
        <v>32</v>
      </c>
      <c r="G5" s="325" t="s">
        <v>33</v>
      </c>
      <c r="H5" s="325" t="s">
        <v>0</v>
      </c>
      <c r="I5" s="329" t="s">
        <v>17</v>
      </c>
      <c r="J5" s="330"/>
    </row>
    <row r="6" spans="2:10" ht="24" customHeight="1">
      <c r="B6" s="315" t="s">
        <v>130</v>
      </c>
      <c r="C6" s="49" t="s">
        <v>34</v>
      </c>
      <c r="D6" s="360">
        <v>21325</v>
      </c>
      <c r="E6" s="360">
        <v>51146</v>
      </c>
      <c r="F6" s="360">
        <v>27507</v>
      </c>
      <c r="G6" s="360">
        <v>13768</v>
      </c>
      <c r="H6" s="360">
        <f>SUM(D6:G6)</f>
        <v>113746</v>
      </c>
      <c r="I6" s="50" t="s">
        <v>6</v>
      </c>
      <c r="J6" s="317" t="s">
        <v>19</v>
      </c>
    </row>
    <row r="7" spans="2:10" ht="24" customHeight="1">
      <c r="B7" s="315"/>
      <c r="C7" s="49" t="s">
        <v>35</v>
      </c>
      <c r="D7" s="360">
        <v>19194</v>
      </c>
      <c r="E7" s="360">
        <v>45228</v>
      </c>
      <c r="F7" s="360">
        <v>24173</v>
      </c>
      <c r="G7" s="360">
        <v>12417</v>
      </c>
      <c r="H7" s="360">
        <f>SUM(D7:G7)</f>
        <v>101012</v>
      </c>
      <c r="I7" s="50" t="s">
        <v>9</v>
      </c>
      <c r="J7" s="317"/>
    </row>
    <row r="8" spans="2:10" ht="24" customHeight="1">
      <c r="B8" s="315"/>
      <c r="C8" s="49" t="s">
        <v>36</v>
      </c>
      <c r="D8" s="360">
        <f>SUM(D6:D7)</f>
        <v>40519</v>
      </c>
      <c r="E8" s="360">
        <f>SUM(E6:E7)</f>
        <v>96374</v>
      </c>
      <c r="F8" s="360">
        <f>SUM(F6:F7)</f>
        <v>51680</v>
      </c>
      <c r="G8" s="360">
        <f>SUM(G6:G7)</f>
        <v>26185</v>
      </c>
      <c r="H8" s="360">
        <f>SUM(H6:H7)</f>
        <v>214758</v>
      </c>
      <c r="I8" s="50" t="s">
        <v>12</v>
      </c>
      <c r="J8" s="317"/>
    </row>
    <row r="9" spans="2:10" ht="24" customHeight="1">
      <c r="B9" s="315" t="s">
        <v>128</v>
      </c>
      <c r="C9" s="49" t="s">
        <v>34</v>
      </c>
      <c r="D9" s="360">
        <v>23856</v>
      </c>
      <c r="E9" s="360">
        <v>53214</v>
      </c>
      <c r="F9" s="360">
        <v>31861</v>
      </c>
      <c r="G9" s="360">
        <v>18141</v>
      </c>
      <c r="H9" s="360">
        <f>SUM(D9:G9)</f>
        <v>127072</v>
      </c>
      <c r="I9" s="50" t="s">
        <v>6</v>
      </c>
      <c r="J9" s="317" t="s">
        <v>21</v>
      </c>
    </row>
    <row r="10" spans="2:10" ht="24" customHeight="1">
      <c r="B10" s="315"/>
      <c r="C10" s="49" t="s">
        <v>35</v>
      </c>
      <c r="D10" s="360">
        <v>22356</v>
      </c>
      <c r="E10" s="360">
        <v>48757</v>
      </c>
      <c r="F10" s="360">
        <v>28847</v>
      </c>
      <c r="G10" s="360">
        <v>16683</v>
      </c>
      <c r="H10" s="360">
        <f>SUM(D10:G10)</f>
        <v>116643</v>
      </c>
      <c r="I10" s="50" t="s">
        <v>9</v>
      </c>
      <c r="J10" s="317"/>
    </row>
    <row r="11" spans="2:10" ht="24" customHeight="1">
      <c r="B11" s="315"/>
      <c r="C11" s="49" t="s">
        <v>36</v>
      </c>
      <c r="D11" s="360">
        <f>SUM(D9:D10)</f>
        <v>46212</v>
      </c>
      <c r="E11" s="360">
        <f>SUM(E9:E10)</f>
        <v>101971</v>
      </c>
      <c r="F11" s="360">
        <f>SUM(F9:F10)</f>
        <v>60708</v>
      </c>
      <c r="G11" s="360">
        <f>SUM(G9:G10)</f>
        <v>34824</v>
      </c>
      <c r="H11" s="360">
        <f>SUM(H9:H10)</f>
        <v>243715</v>
      </c>
      <c r="I11" s="50" t="s">
        <v>12</v>
      </c>
      <c r="J11" s="317"/>
    </row>
    <row r="12" spans="2:10" ht="24" customHeight="1">
      <c r="B12" s="193" t="s">
        <v>129</v>
      </c>
      <c r="C12" s="49" t="s">
        <v>34</v>
      </c>
      <c r="D12" s="360">
        <v>15517</v>
      </c>
      <c r="E12" s="360">
        <v>36452</v>
      </c>
      <c r="F12" s="360">
        <v>19379</v>
      </c>
      <c r="G12" s="360">
        <v>8717</v>
      </c>
      <c r="H12" s="360">
        <f>SUM(D12:G12)</f>
        <v>80065</v>
      </c>
      <c r="I12" s="50" t="s">
        <v>6</v>
      </c>
      <c r="J12" s="317" t="s">
        <v>22</v>
      </c>
    </row>
    <row r="13" spans="2:10" ht="24" customHeight="1">
      <c r="B13" s="193"/>
      <c r="C13" s="49" t="s">
        <v>35</v>
      </c>
      <c r="D13" s="360">
        <v>14552</v>
      </c>
      <c r="E13" s="360">
        <v>33620</v>
      </c>
      <c r="F13" s="360">
        <v>17381</v>
      </c>
      <c r="G13" s="360">
        <v>8267</v>
      </c>
      <c r="H13" s="360">
        <f>SUM(D13:G13)</f>
        <v>73820</v>
      </c>
      <c r="I13" s="50" t="s">
        <v>9</v>
      </c>
      <c r="J13" s="317"/>
    </row>
    <row r="14" spans="2:10" ht="24" customHeight="1">
      <c r="B14" s="193"/>
      <c r="C14" s="49" t="s">
        <v>36</v>
      </c>
      <c r="D14" s="360">
        <f>SUM(D12:D13)</f>
        <v>30069</v>
      </c>
      <c r="E14" s="360">
        <f>SUM(E12:E13)</f>
        <v>70072</v>
      </c>
      <c r="F14" s="360">
        <f>SUM(F12:F13)</f>
        <v>36760</v>
      </c>
      <c r="G14" s="360">
        <f>SUM(G12:G13)</f>
        <v>16984</v>
      </c>
      <c r="H14" s="360">
        <f>SUM(H12:H13)</f>
        <v>153885</v>
      </c>
      <c r="I14" s="50" t="s">
        <v>12</v>
      </c>
      <c r="J14" s="317"/>
    </row>
    <row r="15" spans="2:10" ht="24" customHeight="1">
      <c r="B15" s="347" t="s">
        <v>131</v>
      </c>
      <c r="C15" s="350" t="s">
        <v>34</v>
      </c>
      <c r="D15" s="344">
        <v>3061</v>
      </c>
      <c r="E15" s="344">
        <v>9207</v>
      </c>
      <c r="F15" s="344">
        <v>5061</v>
      </c>
      <c r="G15" s="344">
        <v>2099</v>
      </c>
      <c r="H15" s="344">
        <f>SUM(D15:G15)</f>
        <v>19428</v>
      </c>
      <c r="I15" s="50" t="s">
        <v>6</v>
      </c>
      <c r="J15" s="317" t="s">
        <v>23</v>
      </c>
    </row>
    <row r="16" spans="2:10" ht="24" customHeight="1">
      <c r="B16" s="347"/>
      <c r="C16" s="350" t="s">
        <v>35</v>
      </c>
      <c r="D16" s="344">
        <v>2920</v>
      </c>
      <c r="E16" s="344">
        <v>8377</v>
      </c>
      <c r="F16" s="344">
        <v>4417</v>
      </c>
      <c r="G16" s="344">
        <v>1613</v>
      </c>
      <c r="H16" s="344">
        <f>SUM(D16:G16)</f>
        <v>17327</v>
      </c>
      <c r="I16" s="50" t="s">
        <v>9</v>
      </c>
      <c r="J16" s="317"/>
    </row>
    <row r="17" spans="2:10" ht="24" customHeight="1">
      <c r="B17" s="347"/>
      <c r="C17" s="350" t="s">
        <v>36</v>
      </c>
      <c r="D17" s="344">
        <f>SUM(D15:D16)</f>
        <v>5981</v>
      </c>
      <c r="E17" s="344">
        <f>SUM(E15:E16)</f>
        <v>17584</v>
      </c>
      <c r="F17" s="344">
        <f>SUM(F15:F16)</f>
        <v>9478</v>
      </c>
      <c r="G17" s="344">
        <f>SUM(G15:G16)</f>
        <v>3712</v>
      </c>
      <c r="H17" s="344">
        <f>SUM(H15:H16)</f>
        <v>36755</v>
      </c>
      <c r="I17" s="50" t="s">
        <v>12</v>
      </c>
      <c r="J17" s="317"/>
    </row>
    <row r="18" spans="2:10" ht="24" customHeight="1">
      <c r="B18" s="193" t="s">
        <v>132</v>
      </c>
      <c r="C18" s="49" t="s">
        <v>34</v>
      </c>
      <c r="D18" s="360">
        <v>501</v>
      </c>
      <c r="E18" s="360">
        <v>998</v>
      </c>
      <c r="F18" s="360">
        <v>341</v>
      </c>
      <c r="G18" s="360">
        <v>144</v>
      </c>
      <c r="H18" s="360">
        <f>SUM(D18:G18)</f>
        <v>1984</v>
      </c>
      <c r="I18" s="50" t="s">
        <v>6</v>
      </c>
      <c r="J18" s="317" t="s">
        <v>135</v>
      </c>
    </row>
    <row r="19" spans="2:10" ht="24" customHeight="1">
      <c r="B19" s="193"/>
      <c r="C19" s="49" t="s">
        <v>35</v>
      </c>
      <c r="D19" s="360">
        <v>414</v>
      </c>
      <c r="E19" s="360">
        <v>820</v>
      </c>
      <c r="F19" s="360">
        <v>300</v>
      </c>
      <c r="G19" s="360">
        <v>152</v>
      </c>
      <c r="H19" s="360">
        <f>SUM(D19:G19)</f>
        <v>1686</v>
      </c>
      <c r="I19" s="50" t="s">
        <v>9</v>
      </c>
      <c r="J19" s="317"/>
    </row>
    <row r="20" spans="2:10" ht="24" customHeight="1">
      <c r="B20" s="193"/>
      <c r="C20" s="49" t="s">
        <v>36</v>
      </c>
      <c r="D20" s="360">
        <f>SUM(D18:D19)</f>
        <v>915</v>
      </c>
      <c r="E20" s="360">
        <f>SUM(E18:E19)</f>
        <v>1818</v>
      </c>
      <c r="F20" s="360">
        <f>SUM(F18:F19)</f>
        <v>641</v>
      </c>
      <c r="G20" s="360">
        <f>SUM(G18:G19)</f>
        <v>296</v>
      </c>
      <c r="H20" s="360">
        <f>SUM(H18:H19)</f>
        <v>3670</v>
      </c>
      <c r="I20" s="50" t="s">
        <v>12</v>
      </c>
      <c r="J20" s="317"/>
    </row>
    <row r="21" spans="2:10" ht="24" customHeight="1">
      <c r="B21" s="347" t="s">
        <v>134</v>
      </c>
      <c r="C21" s="350" t="s">
        <v>34</v>
      </c>
      <c r="D21" s="344">
        <v>2259</v>
      </c>
      <c r="E21" s="344">
        <v>5047</v>
      </c>
      <c r="F21" s="344">
        <v>2792</v>
      </c>
      <c r="G21" s="344">
        <v>1038</v>
      </c>
      <c r="H21" s="344">
        <f>SUM(D21:G21)</f>
        <v>11136</v>
      </c>
      <c r="I21" s="187" t="s">
        <v>6</v>
      </c>
      <c r="J21" s="348" t="s">
        <v>137</v>
      </c>
    </row>
    <row r="22" spans="2:10" ht="24" customHeight="1">
      <c r="B22" s="347"/>
      <c r="C22" s="350" t="s">
        <v>35</v>
      </c>
      <c r="D22" s="344">
        <v>2097</v>
      </c>
      <c r="E22" s="344">
        <v>4781</v>
      </c>
      <c r="F22" s="344">
        <v>2396</v>
      </c>
      <c r="G22" s="344">
        <v>1185</v>
      </c>
      <c r="H22" s="344">
        <f>SUM(D22:G22)</f>
        <v>10459</v>
      </c>
      <c r="I22" s="187" t="s">
        <v>9</v>
      </c>
      <c r="J22" s="348"/>
    </row>
    <row r="23" spans="2:17" ht="24" customHeight="1">
      <c r="B23" s="347"/>
      <c r="C23" s="350" t="s">
        <v>36</v>
      </c>
      <c r="D23" s="344">
        <f>SUM(D21:D22)</f>
        <v>4356</v>
      </c>
      <c r="E23" s="344">
        <f>SUM(E21:E22)</f>
        <v>9828</v>
      </c>
      <c r="F23" s="344">
        <f>SUM(F21:F22)</f>
        <v>5188</v>
      </c>
      <c r="G23" s="344">
        <f>SUM(G21:G22)</f>
        <v>2223</v>
      </c>
      <c r="H23" s="344">
        <f>SUM(H21:H22)</f>
        <v>21595</v>
      </c>
      <c r="I23" s="187" t="s">
        <v>12</v>
      </c>
      <c r="J23" s="348"/>
      <c r="L23" s="12"/>
      <c r="M23" s="12"/>
      <c r="N23" s="12"/>
      <c r="O23" s="12"/>
      <c r="P23" s="12"/>
      <c r="Q23" s="12"/>
    </row>
    <row r="24" spans="2:17" ht="24" customHeight="1">
      <c r="B24" s="347" t="s">
        <v>133</v>
      </c>
      <c r="C24" s="350" t="s">
        <v>34</v>
      </c>
      <c r="D24" s="344">
        <v>1254</v>
      </c>
      <c r="E24" s="344">
        <v>2970</v>
      </c>
      <c r="F24" s="344">
        <v>1471</v>
      </c>
      <c r="G24" s="344">
        <v>572</v>
      </c>
      <c r="H24" s="344">
        <f>SUM(D24:G24)</f>
        <v>6267</v>
      </c>
      <c r="I24" s="187" t="s">
        <v>6</v>
      </c>
      <c r="J24" s="348" t="s">
        <v>136</v>
      </c>
      <c r="L24" s="12"/>
      <c r="M24" s="12"/>
      <c r="N24" s="12"/>
      <c r="O24" s="12"/>
      <c r="P24" s="12"/>
      <c r="Q24" s="12"/>
    </row>
    <row r="25" spans="2:17" ht="24" customHeight="1">
      <c r="B25" s="347"/>
      <c r="C25" s="350" t="s">
        <v>35</v>
      </c>
      <c r="D25" s="344">
        <v>1218</v>
      </c>
      <c r="E25" s="344">
        <v>2533</v>
      </c>
      <c r="F25" s="344">
        <v>1192</v>
      </c>
      <c r="G25" s="344">
        <v>508</v>
      </c>
      <c r="H25" s="344">
        <f>SUM(D25:G25)</f>
        <v>5451</v>
      </c>
      <c r="I25" s="187" t="s">
        <v>9</v>
      </c>
      <c r="J25" s="348"/>
      <c r="L25" s="12"/>
      <c r="M25" s="12"/>
      <c r="N25" s="12"/>
      <c r="O25" s="12"/>
      <c r="P25" s="12"/>
      <c r="Q25" s="12"/>
    </row>
    <row r="26" spans="2:17" ht="24" customHeight="1">
      <c r="B26" s="347"/>
      <c r="C26" s="350" t="s">
        <v>36</v>
      </c>
      <c r="D26" s="344">
        <f>SUM(D24:D25)</f>
        <v>2472</v>
      </c>
      <c r="E26" s="344">
        <f>SUM(E24:E25)</f>
        <v>5503</v>
      </c>
      <c r="F26" s="344">
        <f>SUM(F24:F25)</f>
        <v>2663</v>
      </c>
      <c r="G26" s="344">
        <f>SUM(G24:G25)</f>
        <v>1080</v>
      </c>
      <c r="H26" s="344">
        <f>SUM(H24:H25)</f>
        <v>11718</v>
      </c>
      <c r="I26" s="187" t="s">
        <v>12</v>
      </c>
      <c r="J26" s="348"/>
      <c r="L26" s="12"/>
      <c r="M26" s="100"/>
      <c r="N26" s="12"/>
      <c r="O26" s="12"/>
      <c r="P26" s="12"/>
      <c r="Q26" s="12"/>
    </row>
    <row r="27" spans="2:17" ht="24" customHeight="1">
      <c r="B27" s="332" t="s">
        <v>56</v>
      </c>
      <c r="C27" s="361" t="s">
        <v>34</v>
      </c>
      <c r="D27" s="372">
        <f aca="true" t="shared" si="0" ref="D27:G28">D6+D9+D12+D15+D18+D24+D21</f>
        <v>67773</v>
      </c>
      <c r="E27" s="372">
        <f t="shared" si="0"/>
        <v>159034</v>
      </c>
      <c r="F27" s="372">
        <f t="shared" si="0"/>
        <v>88412</v>
      </c>
      <c r="G27" s="372">
        <f t="shared" si="0"/>
        <v>44479</v>
      </c>
      <c r="H27" s="345">
        <f>SUM(D27:G27)</f>
        <v>359698</v>
      </c>
      <c r="I27" s="362" t="s">
        <v>6</v>
      </c>
      <c r="J27" s="335" t="s">
        <v>0</v>
      </c>
      <c r="K27" s="46"/>
      <c r="L27" s="70"/>
      <c r="M27" s="70"/>
      <c r="N27" s="70"/>
      <c r="O27" s="12"/>
      <c r="P27" s="12"/>
      <c r="Q27" s="12"/>
    </row>
    <row r="28" spans="2:14" ht="24" customHeight="1">
      <c r="B28" s="193"/>
      <c r="C28" s="49" t="s">
        <v>35</v>
      </c>
      <c r="D28" s="360">
        <f t="shared" si="0"/>
        <v>62751</v>
      </c>
      <c r="E28" s="360">
        <f t="shared" si="0"/>
        <v>144116</v>
      </c>
      <c r="F28" s="360">
        <f t="shared" si="0"/>
        <v>78706</v>
      </c>
      <c r="G28" s="360">
        <f t="shared" si="0"/>
        <v>40825</v>
      </c>
      <c r="H28" s="344">
        <f>SUM(D28:G28)</f>
        <v>326398</v>
      </c>
      <c r="I28" s="50" t="s">
        <v>9</v>
      </c>
      <c r="J28" s="317"/>
      <c r="K28" s="46"/>
      <c r="L28" s="46"/>
      <c r="M28" s="46"/>
      <c r="N28" s="46"/>
    </row>
    <row r="29" spans="2:14" ht="24" customHeight="1" thickBot="1">
      <c r="B29" s="336"/>
      <c r="C29" s="363" t="s">
        <v>36</v>
      </c>
      <c r="D29" s="373">
        <f>SUM(D27:D28)</f>
        <v>130524</v>
      </c>
      <c r="E29" s="373">
        <f>SUM(E27:E28)</f>
        <v>303150</v>
      </c>
      <c r="F29" s="373">
        <f>SUM(F27:F28)</f>
        <v>167118</v>
      </c>
      <c r="G29" s="373">
        <f>SUM(G27:G28)</f>
        <v>85304</v>
      </c>
      <c r="H29" s="346">
        <f>SUM(H27:H28)</f>
        <v>686096</v>
      </c>
      <c r="I29" s="364" t="s">
        <v>12</v>
      </c>
      <c r="J29" s="339"/>
      <c r="K29" s="46"/>
      <c r="L29" s="46"/>
      <c r="M29" s="46"/>
      <c r="N29" s="46"/>
    </row>
    <row r="30" spans="2:10" ht="24" customHeight="1">
      <c r="B30" s="365" t="s">
        <v>218</v>
      </c>
      <c r="C30" s="365"/>
      <c r="D30" s="365"/>
      <c r="E30" s="358"/>
      <c r="F30" s="358"/>
      <c r="G30" s="366" t="s">
        <v>219</v>
      </c>
      <c r="H30" s="366"/>
      <c r="I30" s="366"/>
      <c r="J30" s="366"/>
    </row>
    <row r="31" spans="2:11" s="113" customFormat="1" ht="24" customHeight="1">
      <c r="B31" s="367" t="s">
        <v>326</v>
      </c>
      <c r="C31" s="367"/>
      <c r="D31" s="368"/>
      <c r="E31" s="368"/>
      <c r="F31" s="369"/>
      <c r="G31" s="370"/>
      <c r="H31" s="370"/>
      <c r="I31" s="370"/>
      <c r="J31" s="275" t="s">
        <v>327</v>
      </c>
      <c r="K31" s="44"/>
    </row>
    <row r="32" spans="2:10" s="4" customFormat="1" ht="24" customHeight="1">
      <c r="B32" s="277" t="s">
        <v>83</v>
      </c>
      <c r="C32" s="277"/>
      <c r="D32" s="275"/>
      <c r="E32" s="275"/>
      <c r="F32" s="275"/>
      <c r="G32" s="275"/>
      <c r="H32" s="276"/>
      <c r="I32" s="275"/>
      <c r="J32" s="275" t="s">
        <v>82</v>
      </c>
    </row>
    <row r="33" spans="1:12" ht="24" customHeight="1">
      <c r="A33" s="23"/>
      <c r="B33" s="341" t="s">
        <v>360</v>
      </c>
      <c r="C33" s="341"/>
      <c r="D33" s="341"/>
      <c r="E33" s="341"/>
      <c r="F33" s="341"/>
      <c r="G33" s="341"/>
      <c r="H33" s="341"/>
      <c r="I33" s="341"/>
      <c r="J33" s="341"/>
      <c r="L33" s="42"/>
    </row>
    <row r="34" spans="1:10" ht="24" customHeight="1">
      <c r="A34" s="23"/>
      <c r="B34" s="342" t="s">
        <v>256</v>
      </c>
      <c r="C34" s="342"/>
      <c r="D34" s="342"/>
      <c r="E34" s="342"/>
      <c r="F34" s="342"/>
      <c r="G34" s="342"/>
      <c r="H34" s="342"/>
      <c r="I34" s="342"/>
      <c r="J34" s="342"/>
    </row>
    <row r="35" spans="1:10" s="113" customFormat="1" ht="19.5" customHeight="1">
      <c r="A35" s="23"/>
      <c r="B35" s="167"/>
      <c r="C35" s="167"/>
      <c r="D35" s="167"/>
      <c r="E35" s="167"/>
      <c r="F35" s="167"/>
      <c r="G35" s="167"/>
      <c r="H35" s="167"/>
      <c r="I35" s="167"/>
      <c r="J35" s="167"/>
    </row>
    <row r="36" ht="19.5" customHeight="1">
      <c r="A36" s="23"/>
    </row>
    <row r="37" ht="15.75" thickBot="1">
      <c r="A37" s="23"/>
    </row>
    <row r="38" spans="1:7" ht="82.5" customHeight="1">
      <c r="A38" s="189"/>
      <c r="D38" s="81" t="s">
        <v>151</v>
      </c>
      <c r="E38" s="67" t="s">
        <v>152</v>
      </c>
      <c r="F38" s="58" t="s">
        <v>153</v>
      </c>
      <c r="G38" s="67" t="s">
        <v>154</v>
      </c>
    </row>
    <row r="39" spans="1:7" ht="15">
      <c r="A39" s="62"/>
      <c r="C39" t="s">
        <v>189</v>
      </c>
      <c r="D39" s="165">
        <v>67773</v>
      </c>
      <c r="E39" s="165">
        <v>159034</v>
      </c>
      <c r="F39" s="165">
        <v>88412</v>
      </c>
      <c r="G39" s="165">
        <v>44479</v>
      </c>
    </row>
    <row r="40" spans="1:7" ht="15">
      <c r="A40" s="179"/>
      <c r="C40" t="s">
        <v>198</v>
      </c>
      <c r="D40" s="165">
        <v>62751</v>
      </c>
      <c r="E40" s="165">
        <v>144116</v>
      </c>
      <c r="F40" s="165">
        <v>78706</v>
      </c>
      <c r="G40" s="165">
        <v>40825</v>
      </c>
    </row>
    <row r="41" ht="15">
      <c r="A41" s="23"/>
    </row>
    <row r="42" spans="1:12" ht="15">
      <c r="A42" s="23"/>
      <c r="K42" s="12"/>
      <c r="L42" s="12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</sheetData>
  <sheetProtection/>
  <mergeCells count="26">
    <mergeCell ref="B33:J33"/>
    <mergeCell ref="B34:J34"/>
    <mergeCell ref="I5:J5"/>
    <mergeCell ref="B4:C4"/>
    <mergeCell ref="I4:J4"/>
    <mergeCell ref="B6:B8"/>
    <mergeCell ref="J6:J8"/>
    <mergeCell ref="B15:B17"/>
    <mergeCell ref="J9:J11"/>
    <mergeCell ref="B9:B11"/>
    <mergeCell ref="J12:J14"/>
    <mergeCell ref="B12:B14"/>
    <mergeCell ref="J15:J17"/>
    <mergeCell ref="B30:D30"/>
    <mergeCell ref="B27:B29"/>
    <mergeCell ref="J27:J29"/>
    <mergeCell ref="B24:B26"/>
    <mergeCell ref="J24:J26"/>
    <mergeCell ref="G30:J30"/>
    <mergeCell ref="B18:B20"/>
    <mergeCell ref="J18:J20"/>
    <mergeCell ref="B21:B23"/>
    <mergeCell ref="J21:J23"/>
    <mergeCell ref="B2:J2"/>
    <mergeCell ref="B3:J3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ignoredErrors>
    <ignoredError sqref="H27:H29 H8:H20 H21:H2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rightToLeft="1" zoomScalePageLayoutView="0" workbookViewId="0" topLeftCell="A1">
      <selection activeCell="D6" sqref="D6:I7"/>
    </sheetView>
  </sheetViews>
  <sheetFormatPr defaultColWidth="9.140625" defaultRowHeight="15"/>
  <cols>
    <col min="1" max="1" width="15.7109375" style="10" customWidth="1"/>
    <col min="2" max="2" width="23.8515625" style="99" customWidth="1"/>
    <col min="3" max="3" width="8.7109375" style="99" customWidth="1"/>
    <col min="4" max="9" width="10.7109375" style="10" customWidth="1"/>
    <col min="10" max="10" width="8.7109375" style="99" customWidth="1"/>
    <col min="11" max="11" width="23.8515625" style="99" customWidth="1"/>
    <col min="12" max="12" width="9.140625" style="10" customWidth="1"/>
    <col min="13" max="13" width="18.7109375" style="10" customWidth="1"/>
    <col min="14" max="14" width="9.8515625" style="12" bestFit="1" customWidth="1"/>
    <col min="15" max="17" width="9.140625" style="12" customWidth="1"/>
    <col min="18" max="16384" width="9.140625" style="10" customWidth="1"/>
  </cols>
  <sheetData>
    <row r="1" spans="2:11" ht="39.75" customHeight="1">
      <c r="B1" s="401"/>
      <c r="C1" s="401"/>
      <c r="D1" s="402"/>
      <c r="E1" s="402"/>
      <c r="F1" s="402"/>
      <c r="G1" s="402"/>
      <c r="H1" s="402"/>
      <c r="I1" s="402"/>
      <c r="J1" s="401"/>
      <c r="K1" s="401"/>
    </row>
    <row r="2" spans="2:16" ht="24" customHeight="1">
      <c r="B2" s="399" t="s">
        <v>313</v>
      </c>
      <c r="C2" s="399"/>
      <c r="D2" s="399"/>
      <c r="E2" s="399"/>
      <c r="F2" s="399"/>
      <c r="G2" s="399"/>
      <c r="H2" s="399"/>
      <c r="I2" s="399"/>
      <c r="J2" s="399"/>
      <c r="K2" s="399"/>
      <c r="M2" s="100"/>
      <c r="N2" s="100"/>
      <c r="O2" s="100"/>
      <c r="P2" s="100"/>
    </row>
    <row r="3" spans="2:14" ht="24" customHeight="1">
      <c r="B3" s="400" t="s">
        <v>244</v>
      </c>
      <c r="C3" s="400"/>
      <c r="D3" s="400"/>
      <c r="E3" s="400"/>
      <c r="F3" s="400"/>
      <c r="G3" s="400"/>
      <c r="H3" s="400"/>
      <c r="I3" s="400"/>
      <c r="J3" s="400"/>
      <c r="K3" s="400"/>
      <c r="M3" s="100"/>
      <c r="N3" s="100"/>
    </row>
    <row r="4" spans="2:11" ht="24" customHeight="1">
      <c r="B4" s="384" t="s">
        <v>144</v>
      </c>
      <c r="C4" s="385"/>
      <c r="D4" s="386" t="s">
        <v>143</v>
      </c>
      <c r="E4" s="386"/>
      <c r="F4" s="386"/>
      <c r="G4" s="386" t="s">
        <v>228</v>
      </c>
      <c r="H4" s="386"/>
      <c r="I4" s="386"/>
      <c r="J4" s="355" t="s">
        <v>4</v>
      </c>
      <c r="K4" s="356"/>
    </row>
    <row r="5" spans="2:11" ht="24" customHeight="1">
      <c r="B5" s="384"/>
      <c r="C5" s="385"/>
      <c r="D5" s="387" t="s">
        <v>197</v>
      </c>
      <c r="E5" s="388"/>
      <c r="F5" s="388"/>
      <c r="G5" s="387" t="s">
        <v>196</v>
      </c>
      <c r="H5" s="387"/>
      <c r="I5" s="387"/>
      <c r="J5" s="355"/>
      <c r="K5" s="356"/>
    </row>
    <row r="6" spans="2:11" ht="24" customHeight="1">
      <c r="B6" s="384"/>
      <c r="C6" s="385"/>
      <c r="D6" s="469" t="s">
        <v>285</v>
      </c>
      <c r="E6" s="469" t="s">
        <v>71</v>
      </c>
      <c r="F6" s="469" t="s">
        <v>384</v>
      </c>
      <c r="G6" s="469" t="s">
        <v>285</v>
      </c>
      <c r="H6" s="469" t="s">
        <v>71</v>
      </c>
      <c r="I6" s="469" t="s">
        <v>384</v>
      </c>
      <c r="J6" s="355"/>
      <c r="K6" s="356"/>
    </row>
    <row r="7" spans="2:22" ht="24" customHeight="1">
      <c r="B7" s="384"/>
      <c r="C7" s="385"/>
      <c r="D7" s="325" t="s">
        <v>385</v>
      </c>
      <c r="E7" s="328" t="s">
        <v>386</v>
      </c>
      <c r="F7" s="328" t="s">
        <v>0</v>
      </c>
      <c r="G7" s="325" t="s">
        <v>385</v>
      </c>
      <c r="H7" s="328" t="s">
        <v>386</v>
      </c>
      <c r="I7" s="328" t="s">
        <v>0</v>
      </c>
      <c r="J7" s="355"/>
      <c r="K7" s="356"/>
      <c r="M7" s="57"/>
      <c r="R7" s="12"/>
      <c r="S7" s="12"/>
      <c r="T7" s="12"/>
      <c r="U7" s="12"/>
      <c r="V7" s="12"/>
    </row>
    <row r="8" spans="2:22" ht="24" customHeight="1">
      <c r="B8" s="374" t="s">
        <v>130</v>
      </c>
      <c r="C8" s="375" t="s">
        <v>73</v>
      </c>
      <c r="D8" s="376">
        <v>3569</v>
      </c>
      <c r="E8" s="376">
        <v>8066</v>
      </c>
      <c r="F8" s="377">
        <f>SUM(D8:E8)</f>
        <v>11635</v>
      </c>
      <c r="G8" s="376">
        <v>768</v>
      </c>
      <c r="H8" s="376">
        <v>1578</v>
      </c>
      <c r="I8" s="377">
        <f>SUM(G8:H8)</f>
        <v>2346</v>
      </c>
      <c r="J8" s="50" t="s">
        <v>74</v>
      </c>
      <c r="K8" s="378" t="s">
        <v>19</v>
      </c>
      <c r="M8" s="70"/>
      <c r="N8" s="70"/>
      <c r="O8" s="102"/>
      <c r="P8" s="102"/>
      <c r="Q8" s="102"/>
      <c r="R8" s="102"/>
      <c r="S8" s="102"/>
      <c r="T8" s="102"/>
      <c r="U8" s="102"/>
      <c r="V8" s="12"/>
    </row>
    <row r="9" spans="2:22" ht="24" customHeight="1">
      <c r="B9" s="374"/>
      <c r="C9" s="375" t="s">
        <v>329</v>
      </c>
      <c r="D9" s="376">
        <v>2527</v>
      </c>
      <c r="E9" s="376">
        <v>9945</v>
      </c>
      <c r="F9" s="377">
        <f>SUM(D9:E9)</f>
        <v>12472</v>
      </c>
      <c r="G9" s="376">
        <v>2823</v>
      </c>
      <c r="H9" s="376">
        <v>2702</v>
      </c>
      <c r="I9" s="377">
        <f>SUM(G9:H9)</f>
        <v>5525</v>
      </c>
      <c r="J9" s="50" t="s">
        <v>330</v>
      </c>
      <c r="K9" s="378"/>
      <c r="L9" s="12"/>
      <c r="M9" s="180"/>
      <c r="O9" s="102"/>
      <c r="P9" s="102"/>
      <c r="Q9" s="104"/>
      <c r="R9" s="102"/>
      <c r="S9" s="102"/>
      <c r="T9" s="102"/>
      <c r="U9" s="102"/>
      <c r="V9" s="12"/>
    </row>
    <row r="10" spans="2:22" ht="24" customHeight="1">
      <c r="B10" s="374"/>
      <c r="C10" s="375" t="s">
        <v>20</v>
      </c>
      <c r="D10" s="379">
        <f aca="true" t="shared" si="0" ref="D10:I10">SUM(D8:D9)</f>
        <v>6096</v>
      </c>
      <c r="E10" s="379">
        <f t="shared" si="0"/>
        <v>18011</v>
      </c>
      <c r="F10" s="377">
        <f t="shared" si="0"/>
        <v>24107</v>
      </c>
      <c r="G10" s="379">
        <f t="shared" si="0"/>
        <v>3591</v>
      </c>
      <c r="H10" s="379">
        <f t="shared" si="0"/>
        <v>4280</v>
      </c>
      <c r="I10" s="377">
        <f t="shared" si="0"/>
        <v>7871</v>
      </c>
      <c r="J10" s="50" t="s">
        <v>0</v>
      </c>
      <c r="K10" s="378"/>
      <c r="M10" s="12"/>
      <c r="N10" s="116"/>
      <c r="O10" s="134"/>
      <c r="P10" s="104"/>
      <c r="Q10" s="104"/>
      <c r="R10" s="102"/>
      <c r="S10" s="102"/>
      <c r="T10" s="102"/>
      <c r="U10" s="102"/>
      <c r="V10" s="12"/>
    </row>
    <row r="11" spans="2:22" ht="24" customHeight="1">
      <c r="B11" s="374" t="s">
        <v>128</v>
      </c>
      <c r="C11" s="375" t="s">
        <v>73</v>
      </c>
      <c r="D11" s="380">
        <v>593</v>
      </c>
      <c r="E11" s="380">
        <v>1749</v>
      </c>
      <c r="F11" s="377">
        <f>SUM(D11:E11)</f>
        <v>2342</v>
      </c>
      <c r="G11" s="380">
        <v>124</v>
      </c>
      <c r="H11" s="380">
        <v>367</v>
      </c>
      <c r="I11" s="377">
        <f>SUM(G11:H11)</f>
        <v>491</v>
      </c>
      <c r="J11" s="50" t="s">
        <v>74</v>
      </c>
      <c r="K11" s="317" t="s">
        <v>21</v>
      </c>
      <c r="M11" s="12"/>
      <c r="N11" s="135"/>
      <c r="O11" s="133"/>
      <c r="R11" s="70"/>
      <c r="S11" s="12"/>
      <c r="T11" s="12"/>
      <c r="U11" s="12"/>
      <c r="V11" s="12"/>
    </row>
    <row r="12" spans="2:22" ht="24" customHeight="1">
      <c r="B12" s="374"/>
      <c r="C12" s="375" t="s">
        <v>329</v>
      </c>
      <c r="D12" s="380">
        <v>3119</v>
      </c>
      <c r="E12" s="380">
        <v>12402</v>
      </c>
      <c r="F12" s="377">
        <f>SUM(D12:E12)</f>
        <v>15521</v>
      </c>
      <c r="G12" s="380">
        <v>2297</v>
      </c>
      <c r="H12" s="380">
        <v>6025</v>
      </c>
      <c r="I12" s="377">
        <f>SUM(G12:H12)</f>
        <v>8322</v>
      </c>
      <c r="J12" s="50" t="s">
        <v>330</v>
      </c>
      <c r="K12" s="317"/>
      <c r="M12" s="12"/>
      <c r="N12" s="133"/>
      <c r="O12" s="100"/>
      <c r="R12" s="12"/>
      <c r="S12" s="12"/>
      <c r="T12" s="12"/>
      <c r="U12" s="12"/>
      <c r="V12" s="12"/>
    </row>
    <row r="13" spans="2:22" ht="24" customHeight="1">
      <c r="B13" s="374"/>
      <c r="C13" s="375" t="s">
        <v>20</v>
      </c>
      <c r="D13" s="377">
        <f aca="true" t="shared" si="1" ref="D13:I13">SUM(D11:D12)</f>
        <v>3712</v>
      </c>
      <c r="E13" s="377">
        <f t="shared" si="1"/>
        <v>14151</v>
      </c>
      <c r="F13" s="377">
        <f t="shared" si="1"/>
        <v>17863</v>
      </c>
      <c r="G13" s="377">
        <f t="shared" si="1"/>
        <v>2421</v>
      </c>
      <c r="H13" s="377">
        <f t="shared" si="1"/>
        <v>6392</v>
      </c>
      <c r="I13" s="377">
        <f t="shared" si="1"/>
        <v>8813</v>
      </c>
      <c r="J13" s="50" t="s">
        <v>0</v>
      </c>
      <c r="K13" s="317"/>
      <c r="M13" s="70"/>
      <c r="N13" s="70"/>
      <c r="O13" s="70"/>
      <c r="R13" s="12"/>
      <c r="S13" s="12"/>
      <c r="T13" s="12"/>
      <c r="U13" s="12"/>
      <c r="V13" s="12"/>
    </row>
    <row r="14" spans="2:22" s="113" customFormat="1" ht="24" customHeight="1">
      <c r="B14" s="374" t="s">
        <v>259</v>
      </c>
      <c r="C14" s="375" t="s">
        <v>73</v>
      </c>
      <c r="D14" s="380">
        <v>1009</v>
      </c>
      <c r="E14" s="380">
        <v>2735</v>
      </c>
      <c r="F14" s="377">
        <f>SUM(D14:E14)</f>
        <v>3744</v>
      </c>
      <c r="G14" s="380">
        <v>212</v>
      </c>
      <c r="H14" s="380">
        <v>637</v>
      </c>
      <c r="I14" s="377">
        <f>SUM(G14:H14)</f>
        <v>849</v>
      </c>
      <c r="J14" s="50" t="s">
        <v>74</v>
      </c>
      <c r="K14" s="317" t="s">
        <v>22</v>
      </c>
      <c r="M14" s="12"/>
      <c r="N14" s="135"/>
      <c r="O14" s="133"/>
      <c r="P14" s="12"/>
      <c r="Q14" s="12"/>
      <c r="R14" s="70"/>
      <c r="S14" s="12"/>
      <c r="T14" s="12"/>
      <c r="U14" s="12"/>
      <c r="V14" s="12"/>
    </row>
    <row r="15" spans="2:22" s="113" customFormat="1" ht="24" customHeight="1">
      <c r="B15" s="374"/>
      <c r="C15" s="375" t="s">
        <v>329</v>
      </c>
      <c r="D15" s="380">
        <v>1110</v>
      </c>
      <c r="E15" s="380">
        <v>5465</v>
      </c>
      <c r="F15" s="377">
        <f>SUM(D15:E15)</f>
        <v>6575</v>
      </c>
      <c r="G15" s="380">
        <v>2062</v>
      </c>
      <c r="H15" s="380">
        <v>2475</v>
      </c>
      <c r="I15" s="377">
        <f>SUM(G15:H15)</f>
        <v>4537</v>
      </c>
      <c r="J15" s="50" t="s">
        <v>330</v>
      </c>
      <c r="K15" s="317"/>
      <c r="M15" s="12"/>
      <c r="N15" s="133"/>
      <c r="O15" s="100"/>
      <c r="P15" s="12"/>
      <c r="Q15" s="12"/>
      <c r="R15" s="12"/>
      <c r="S15" s="12"/>
      <c r="T15" s="12"/>
      <c r="U15" s="12"/>
      <c r="V15" s="12"/>
    </row>
    <row r="16" spans="2:22" s="113" customFormat="1" ht="24" customHeight="1">
      <c r="B16" s="374"/>
      <c r="C16" s="375" t="s">
        <v>20</v>
      </c>
      <c r="D16" s="377">
        <f aca="true" t="shared" si="2" ref="D16:I16">SUM(D14:D15)</f>
        <v>2119</v>
      </c>
      <c r="E16" s="377">
        <f t="shared" si="2"/>
        <v>8200</v>
      </c>
      <c r="F16" s="377">
        <f t="shared" si="2"/>
        <v>10319</v>
      </c>
      <c r="G16" s="377">
        <f t="shared" si="2"/>
        <v>2274</v>
      </c>
      <c r="H16" s="377">
        <f t="shared" si="2"/>
        <v>3112</v>
      </c>
      <c r="I16" s="377">
        <f t="shared" si="2"/>
        <v>5386</v>
      </c>
      <c r="J16" s="50" t="s">
        <v>0</v>
      </c>
      <c r="K16" s="317"/>
      <c r="M16" s="70"/>
      <c r="N16" s="70"/>
      <c r="O16" s="70"/>
      <c r="P16" s="12"/>
      <c r="Q16" s="12"/>
      <c r="R16" s="12"/>
      <c r="S16" s="12"/>
      <c r="T16" s="12"/>
      <c r="U16" s="12"/>
      <c r="V16" s="12"/>
    </row>
    <row r="17" spans="2:22" s="113" customFormat="1" ht="24" customHeight="1">
      <c r="B17" s="374" t="s">
        <v>131</v>
      </c>
      <c r="C17" s="375" t="s">
        <v>73</v>
      </c>
      <c r="D17" s="380">
        <v>432</v>
      </c>
      <c r="E17" s="380">
        <v>1353</v>
      </c>
      <c r="F17" s="377">
        <f>SUM(D17:E17)</f>
        <v>1785</v>
      </c>
      <c r="G17" s="380">
        <v>67</v>
      </c>
      <c r="H17" s="380">
        <v>193</v>
      </c>
      <c r="I17" s="377">
        <f>SUM(G17:H17)</f>
        <v>260</v>
      </c>
      <c r="J17" s="50" t="s">
        <v>74</v>
      </c>
      <c r="K17" s="317" t="s">
        <v>23</v>
      </c>
      <c r="M17" s="12"/>
      <c r="N17" s="135"/>
      <c r="O17" s="133"/>
      <c r="P17" s="12"/>
      <c r="Q17" s="12"/>
      <c r="R17" s="70"/>
      <c r="S17" s="12"/>
      <c r="T17" s="12"/>
      <c r="U17" s="12"/>
      <c r="V17" s="12"/>
    </row>
    <row r="18" spans="2:22" s="113" customFormat="1" ht="24" customHeight="1">
      <c r="B18" s="374"/>
      <c r="C18" s="375" t="s">
        <v>329</v>
      </c>
      <c r="D18" s="380">
        <v>374</v>
      </c>
      <c r="E18" s="380">
        <v>1262</v>
      </c>
      <c r="F18" s="377">
        <f>SUM(D18:E18)</f>
        <v>1636</v>
      </c>
      <c r="G18" s="380">
        <v>219</v>
      </c>
      <c r="H18" s="380">
        <v>406</v>
      </c>
      <c r="I18" s="377">
        <f>SUM(G18:H18)</f>
        <v>625</v>
      </c>
      <c r="J18" s="50" t="s">
        <v>330</v>
      </c>
      <c r="K18" s="317"/>
      <c r="M18" s="12"/>
      <c r="N18" s="133"/>
      <c r="O18" s="100"/>
      <c r="P18" s="12"/>
      <c r="Q18" s="12"/>
      <c r="R18" s="12"/>
      <c r="S18" s="12"/>
      <c r="T18" s="12"/>
      <c r="U18" s="12"/>
      <c r="V18" s="12"/>
    </row>
    <row r="19" spans="2:22" s="113" customFormat="1" ht="24" customHeight="1">
      <c r="B19" s="374"/>
      <c r="C19" s="375" t="s">
        <v>20</v>
      </c>
      <c r="D19" s="377">
        <f aca="true" t="shared" si="3" ref="D19:I19">SUM(D17:D18)</f>
        <v>806</v>
      </c>
      <c r="E19" s="377">
        <f t="shared" si="3"/>
        <v>2615</v>
      </c>
      <c r="F19" s="377">
        <f t="shared" si="3"/>
        <v>3421</v>
      </c>
      <c r="G19" s="377">
        <f t="shared" si="3"/>
        <v>286</v>
      </c>
      <c r="H19" s="377">
        <f t="shared" si="3"/>
        <v>599</v>
      </c>
      <c r="I19" s="377">
        <f t="shared" si="3"/>
        <v>885</v>
      </c>
      <c r="J19" s="50" t="s">
        <v>0</v>
      </c>
      <c r="K19" s="317"/>
      <c r="M19" s="70"/>
      <c r="N19" s="70"/>
      <c r="O19" s="70"/>
      <c r="P19" s="12"/>
      <c r="Q19" s="12"/>
      <c r="R19" s="12"/>
      <c r="S19" s="12"/>
      <c r="T19" s="12"/>
      <c r="U19" s="12"/>
      <c r="V19" s="12"/>
    </row>
    <row r="20" spans="2:22" s="113" customFormat="1" ht="24" customHeight="1">
      <c r="B20" s="374" t="s">
        <v>132</v>
      </c>
      <c r="C20" s="375" t="s">
        <v>73</v>
      </c>
      <c r="D20" s="380">
        <v>140</v>
      </c>
      <c r="E20" s="380">
        <v>511</v>
      </c>
      <c r="F20" s="377">
        <f>SUM(D20:E20)</f>
        <v>651</v>
      </c>
      <c r="G20" s="380">
        <v>40</v>
      </c>
      <c r="H20" s="380">
        <v>141</v>
      </c>
      <c r="I20" s="377">
        <f>SUM(G20:H20)</f>
        <v>181</v>
      </c>
      <c r="J20" s="50" t="s">
        <v>74</v>
      </c>
      <c r="K20" s="317" t="s">
        <v>135</v>
      </c>
      <c r="M20" s="12"/>
      <c r="N20" s="135"/>
      <c r="O20" s="133"/>
      <c r="P20" s="12"/>
      <c r="Q20" s="12"/>
      <c r="R20" s="70"/>
      <c r="S20" s="12"/>
      <c r="T20" s="12"/>
      <c r="U20" s="12"/>
      <c r="V20" s="12"/>
    </row>
    <row r="21" spans="2:22" s="113" customFormat="1" ht="24" customHeight="1">
      <c r="B21" s="374"/>
      <c r="C21" s="375" t="s">
        <v>329</v>
      </c>
      <c r="D21" s="380">
        <v>29</v>
      </c>
      <c r="E21" s="380">
        <v>147</v>
      </c>
      <c r="F21" s="377">
        <f>SUM(D21:E21)</f>
        <v>176</v>
      </c>
      <c r="G21" s="380">
        <v>49</v>
      </c>
      <c r="H21" s="380">
        <v>74</v>
      </c>
      <c r="I21" s="377">
        <f>SUM(G21:H21)</f>
        <v>123</v>
      </c>
      <c r="J21" s="50" t="s">
        <v>330</v>
      </c>
      <c r="K21" s="317"/>
      <c r="M21" s="12"/>
      <c r="N21" s="133"/>
      <c r="O21" s="100"/>
      <c r="P21" s="12"/>
      <c r="Q21" s="12"/>
      <c r="R21" s="12"/>
      <c r="S21" s="12"/>
      <c r="T21" s="12"/>
      <c r="U21" s="12"/>
      <c r="V21" s="12"/>
    </row>
    <row r="22" spans="2:22" s="113" customFormat="1" ht="24" customHeight="1">
      <c r="B22" s="374"/>
      <c r="C22" s="375" t="s">
        <v>20</v>
      </c>
      <c r="D22" s="377">
        <f aca="true" t="shared" si="4" ref="D22:I22">SUM(D20:D21)</f>
        <v>169</v>
      </c>
      <c r="E22" s="377">
        <f t="shared" si="4"/>
        <v>658</v>
      </c>
      <c r="F22" s="377">
        <f t="shared" si="4"/>
        <v>827</v>
      </c>
      <c r="G22" s="377">
        <f t="shared" si="4"/>
        <v>89</v>
      </c>
      <c r="H22" s="377">
        <f t="shared" si="4"/>
        <v>215</v>
      </c>
      <c r="I22" s="377">
        <f t="shared" si="4"/>
        <v>304</v>
      </c>
      <c r="J22" s="50" t="s">
        <v>0</v>
      </c>
      <c r="K22" s="317"/>
      <c r="M22" s="70"/>
      <c r="N22" s="70"/>
      <c r="O22" s="70"/>
      <c r="P22" s="12"/>
      <c r="Q22" s="12"/>
      <c r="R22" s="12"/>
      <c r="S22" s="12"/>
      <c r="T22" s="12"/>
      <c r="U22" s="12"/>
      <c r="V22" s="12"/>
    </row>
    <row r="23" spans="2:22" s="113" customFormat="1" ht="24" customHeight="1">
      <c r="B23" s="381" t="s">
        <v>134</v>
      </c>
      <c r="C23" s="382" t="s">
        <v>73</v>
      </c>
      <c r="D23" s="380">
        <v>791</v>
      </c>
      <c r="E23" s="380">
        <v>2094</v>
      </c>
      <c r="F23" s="377">
        <f>SUM(D23:E23)</f>
        <v>2885</v>
      </c>
      <c r="G23" s="380">
        <v>189</v>
      </c>
      <c r="H23" s="380">
        <v>461</v>
      </c>
      <c r="I23" s="377">
        <f>SUM(G23:H23)</f>
        <v>650</v>
      </c>
      <c r="J23" s="187" t="s">
        <v>74</v>
      </c>
      <c r="K23" s="383" t="s">
        <v>137</v>
      </c>
      <c r="L23" s="70"/>
      <c r="M23" s="100"/>
      <c r="N23" s="71"/>
      <c r="O23" s="70"/>
      <c r="P23" s="70"/>
      <c r="Q23" s="70"/>
      <c r="R23" s="12"/>
      <c r="S23" s="12"/>
      <c r="T23" s="12"/>
      <c r="U23" s="12"/>
      <c r="V23" s="12"/>
    </row>
    <row r="24" spans="1:22" s="113" customFormat="1" ht="24" customHeight="1">
      <c r="A24" s="107"/>
      <c r="B24" s="381"/>
      <c r="C24" s="382" t="s">
        <v>329</v>
      </c>
      <c r="D24" s="247">
        <v>176</v>
      </c>
      <c r="E24" s="247">
        <v>800</v>
      </c>
      <c r="F24" s="377">
        <f>SUM(D24:E24)</f>
        <v>976</v>
      </c>
      <c r="G24" s="247">
        <v>196</v>
      </c>
      <c r="H24" s="247">
        <v>294</v>
      </c>
      <c r="I24" s="377">
        <f>SUM(G24:H24)</f>
        <v>490</v>
      </c>
      <c r="J24" s="187" t="s">
        <v>330</v>
      </c>
      <c r="K24" s="383"/>
      <c r="L24" s="184"/>
      <c r="M24" s="70"/>
      <c r="N24" s="70"/>
      <c r="O24" s="70"/>
      <c r="P24" s="70"/>
      <c r="Q24" s="70"/>
      <c r="R24" s="70"/>
      <c r="S24" s="12"/>
      <c r="T24" s="12"/>
      <c r="U24" s="12"/>
      <c r="V24" s="12"/>
    </row>
    <row r="25" spans="2:22" s="113" customFormat="1" ht="24" customHeight="1">
      <c r="B25" s="381"/>
      <c r="C25" s="382" t="s">
        <v>20</v>
      </c>
      <c r="D25" s="377">
        <f aca="true" t="shared" si="5" ref="D25:I25">SUM(D23:D24)</f>
        <v>967</v>
      </c>
      <c r="E25" s="377">
        <f t="shared" si="5"/>
        <v>2894</v>
      </c>
      <c r="F25" s="377">
        <f t="shared" si="5"/>
        <v>3861</v>
      </c>
      <c r="G25" s="377">
        <f t="shared" si="5"/>
        <v>385</v>
      </c>
      <c r="H25" s="377">
        <f t="shared" si="5"/>
        <v>755</v>
      </c>
      <c r="I25" s="377">
        <f t="shared" si="5"/>
        <v>1140</v>
      </c>
      <c r="J25" s="187" t="s">
        <v>0</v>
      </c>
      <c r="K25" s="383"/>
      <c r="L25" s="12"/>
      <c r="M25" s="111"/>
      <c r="N25" s="70"/>
      <c r="O25" s="70"/>
      <c r="P25" s="70"/>
      <c r="Q25" s="12"/>
      <c r="R25" s="70"/>
      <c r="S25" s="12"/>
      <c r="T25" s="12"/>
      <c r="U25" s="12"/>
      <c r="V25" s="12"/>
    </row>
    <row r="26" spans="2:22" ht="24" customHeight="1">
      <c r="B26" s="381" t="s">
        <v>133</v>
      </c>
      <c r="C26" s="382" t="s">
        <v>73</v>
      </c>
      <c r="D26" s="380">
        <v>421</v>
      </c>
      <c r="E26" s="380">
        <v>1452</v>
      </c>
      <c r="F26" s="377">
        <f>SUM(D26:E26)</f>
        <v>1873</v>
      </c>
      <c r="G26" s="380">
        <v>74</v>
      </c>
      <c r="H26" s="380">
        <v>284</v>
      </c>
      <c r="I26" s="377">
        <f>SUM(G26:H26)</f>
        <v>358</v>
      </c>
      <c r="J26" s="187" t="s">
        <v>74</v>
      </c>
      <c r="K26" s="383" t="s">
        <v>136</v>
      </c>
      <c r="L26" s="70"/>
      <c r="M26" s="70"/>
      <c r="N26" s="71"/>
      <c r="O26" s="70"/>
      <c r="P26" s="70"/>
      <c r="Q26" s="70"/>
      <c r="R26" s="12"/>
      <c r="S26" s="12"/>
      <c r="T26" s="12"/>
      <c r="U26" s="12"/>
      <c r="V26" s="12"/>
    </row>
    <row r="27" spans="1:22" ht="24" customHeight="1">
      <c r="A27" s="107"/>
      <c r="B27" s="381"/>
      <c r="C27" s="382" t="s">
        <v>329</v>
      </c>
      <c r="D27" s="247">
        <v>100</v>
      </c>
      <c r="E27" s="247">
        <v>431</v>
      </c>
      <c r="F27" s="377">
        <f>SUM(D27:E27)</f>
        <v>531</v>
      </c>
      <c r="G27" s="247">
        <v>92</v>
      </c>
      <c r="H27" s="247">
        <v>197</v>
      </c>
      <c r="I27" s="377">
        <f>SUM(G27:H27)</f>
        <v>289</v>
      </c>
      <c r="J27" s="187" t="s">
        <v>330</v>
      </c>
      <c r="K27" s="383"/>
      <c r="L27" s="184"/>
      <c r="M27" s="70"/>
      <c r="N27" s="70"/>
      <c r="O27" s="70"/>
      <c r="Q27" s="70"/>
      <c r="R27" s="70"/>
      <c r="S27" s="12"/>
      <c r="T27" s="12"/>
      <c r="U27" s="12"/>
      <c r="V27" s="12"/>
    </row>
    <row r="28" spans="2:22" ht="24" customHeight="1">
      <c r="B28" s="381"/>
      <c r="C28" s="382" t="s">
        <v>20</v>
      </c>
      <c r="D28" s="377">
        <f aca="true" t="shared" si="6" ref="D28:I28">SUM(D26:D27)</f>
        <v>521</v>
      </c>
      <c r="E28" s="377">
        <f t="shared" si="6"/>
        <v>1883</v>
      </c>
      <c r="F28" s="377">
        <f t="shared" si="6"/>
        <v>2404</v>
      </c>
      <c r="G28" s="377">
        <f t="shared" si="6"/>
        <v>166</v>
      </c>
      <c r="H28" s="377">
        <f t="shared" si="6"/>
        <v>481</v>
      </c>
      <c r="I28" s="377">
        <f t="shared" si="6"/>
        <v>647</v>
      </c>
      <c r="J28" s="187" t="s">
        <v>0</v>
      </c>
      <c r="K28" s="383"/>
      <c r="L28" s="12"/>
      <c r="M28" s="111"/>
      <c r="N28" s="70"/>
      <c r="O28" s="70"/>
      <c r="P28" s="70"/>
      <c r="R28" s="70"/>
      <c r="S28" s="12"/>
      <c r="T28" s="12"/>
      <c r="U28" s="12"/>
      <c r="V28" s="12"/>
    </row>
    <row r="29" spans="2:22" s="113" customFormat="1" ht="24" customHeight="1">
      <c r="B29" s="389" t="s">
        <v>85</v>
      </c>
      <c r="C29" s="390" t="s">
        <v>73</v>
      </c>
      <c r="D29" s="391">
        <f>D8+D11+D14+D17+D20+D23+D26</f>
        <v>6955</v>
      </c>
      <c r="E29" s="391">
        <f>E8+E11+E14+E17+E20+E26+E23</f>
        <v>17960</v>
      </c>
      <c r="F29" s="392">
        <f>SUM(D29:E29)</f>
        <v>24915</v>
      </c>
      <c r="G29" s="391">
        <f>G8+G11+G14+G17+G20+G26+G23</f>
        <v>1474</v>
      </c>
      <c r="H29" s="391">
        <f>H8+H11+H14+H17+H20+H26+H23</f>
        <v>3661</v>
      </c>
      <c r="I29" s="392">
        <f>SUM(G29:H29)</f>
        <v>5135</v>
      </c>
      <c r="J29" s="362" t="s">
        <v>74</v>
      </c>
      <c r="K29" s="393" t="s">
        <v>0</v>
      </c>
      <c r="L29" s="46"/>
      <c r="M29" s="70"/>
      <c r="N29" s="71"/>
      <c r="O29" s="70"/>
      <c r="P29" s="70"/>
      <c r="Q29" s="70"/>
      <c r="R29" s="12"/>
      <c r="S29" s="12"/>
      <c r="T29" s="12"/>
      <c r="U29" s="12"/>
      <c r="V29" s="12"/>
    </row>
    <row r="30" spans="1:22" s="113" customFormat="1" ht="24" customHeight="1">
      <c r="A30" s="107"/>
      <c r="B30" s="381"/>
      <c r="C30" s="375" t="s">
        <v>329</v>
      </c>
      <c r="D30" s="247">
        <f>D9+D12+D15+D18+D21+D27+D24</f>
        <v>7435</v>
      </c>
      <c r="E30" s="247">
        <f>E9+E12+E15+E18+E21+E27+E24</f>
        <v>30452</v>
      </c>
      <c r="F30" s="377">
        <f>SUM(D30:E30)</f>
        <v>37887</v>
      </c>
      <c r="G30" s="247">
        <f>G9+G12+G15+G18+G21+G27+G24</f>
        <v>7738</v>
      </c>
      <c r="H30" s="247">
        <f>H9+H12+H15+H18+H21+H27+H24</f>
        <v>12173</v>
      </c>
      <c r="I30" s="377">
        <f>SUM(G30:H30)</f>
        <v>19911</v>
      </c>
      <c r="J30" s="50" t="s">
        <v>330</v>
      </c>
      <c r="K30" s="383"/>
      <c r="L30" s="158"/>
      <c r="M30" s="70"/>
      <c r="N30" s="70"/>
      <c r="O30" s="70"/>
      <c r="P30" s="12"/>
      <c r="Q30" s="70"/>
      <c r="R30" s="70"/>
      <c r="S30" s="12"/>
      <c r="T30" s="12"/>
      <c r="U30" s="12"/>
      <c r="V30" s="12"/>
    </row>
    <row r="31" spans="2:22" s="113" customFormat="1" ht="24" customHeight="1" thickBot="1">
      <c r="B31" s="394"/>
      <c r="C31" s="395" t="s">
        <v>20</v>
      </c>
      <c r="D31" s="396">
        <f aca="true" t="shared" si="7" ref="D31:I31">SUM(D29:D30)</f>
        <v>14390</v>
      </c>
      <c r="E31" s="396">
        <f t="shared" si="7"/>
        <v>48412</v>
      </c>
      <c r="F31" s="396">
        <f t="shared" si="7"/>
        <v>62802</v>
      </c>
      <c r="G31" s="396">
        <f t="shared" si="7"/>
        <v>9212</v>
      </c>
      <c r="H31" s="396">
        <f t="shared" si="7"/>
        <v>15834</v>
      </c>
      <c r="I31" s="396">
        <f t="shared" si="7"/>
        <v>25046</v>
      </c>
      <c r="J31" s="364" t="s">
        <v>0</v>
      </c>
      <c r="K31" s="397"/>
      <c r="L31" s="46"/>
      <c r="M31" s="111"/>
      <c r="N31" s="70"/>
      <c r="O31" s="70"/>
      <c r="P31" s="70"/>
      <c r="Q31" s="12"/>
      <c r="R31" s="70"/>
      <c r="S31" s="12"/>
      <c r="T31" s="12"/>
      <c r="U31" s="12"/>
      <c r="V31" s="12"/>
    </row>
    <row r="32" spans="2:22" ht="24" customHeight="1">
      <c r="B32" s="398" t="s">
        <v>220</v>
      </c>
      <c r="C32" s="398"/>
      <c r="D32" s="368"/>
      <c r="E32" s="368"/>
      <c r="F32" s="366" t="s">
        <v>221</v>
      </c>
      <c r="G32" s="366"/>
      <c r="H32" s="366"/>
      <c r="I32" s="366"/>
      <c r="J32" s="366"/>
      <c r="K32" s="366"/>
      <c r="M32" s="112"/>
      <c r="R32" s="12"/>
      <c r="S32" s="12"/>
      <c r="T32" s="12"/>
      <c r="U32" s="12"/>
      <c r="V32" s="12"/>
    </row>
    <row r="33" spans="2:23" ht="24" customHeight="1">
      <c r="B33" s="399" t="s">
        <v>312</v>
      </c>
      <c r="C33" s="399"/>
      <c r="D33" s="399"/>
      <c r="E33" s="399"/>
      <c r="F33" s="399"/>
      <c r="G33" s="399"/>
      <c r="H33" s="399"/>
      <c r="I33" s="399"/>
      <c r="J33" s="399"/>
      <c r="K33" s="399"/>
      <c r="M33" s="72"/>
      <c r="N33" s="136"/>
      <c r="O33" s="70"/>
      <c r="P33" s="70"/>
      <c r="R33" s="70"/>
      <c r="S33" s="70"/>
      <c r="T33" s="12"/>
      <c r="U33" s="12"/>
      <c r="V33" s="12"/>
      <c r="W33" s="46"/>
    </row>
    <row r="34" spans="1:22" ht="24" customHeight="1" thickBot="1">
      <c r="A34" s="46"/>
      <c r="B34" s="400" t="s">
        <v>303</v>
      </c>
      <c r="C34" s="400"/>
      <c r="D34" s="400"/>
      <c r="E34" s="400"/>
      <c r="F34" s="400"/>
      <c r="G34" s="400"/>
      <c r="H34" s="400"/>
      <c r="I34" s="400"/>
      <c r="J34" s="400"/>
      <c r="K34" s="400"/>
      <c r="M34" s="72"/>
      <c r="N34" s="136"/>
      <c r="O34" s="70"/>
      <c r="P34" s="70"/>
      <c r="R34" s="12"/>
      <c r="S34" s="12"/>
      <c r="T34" s="12"/>
      <c r="U34" s="12"/>
      <c r="V34" s="12"/>
    </row>
    <row r="35" spans="3:22" ht="31.5" customHeight="1">
      <c r="C35" s="171" t="s">
        <v>302</v>
      </c>
      <c r="D35" s="101" t="s">
        <v>361</v>
      </c>
      <c r="F35" s="98"/>
      <c r="K35" s="105"/>
      <c r="R35" s="12"/>
      <c r="S35" s="12"/>
      <c r="T35" s="12"/>
      <c r="U35" s="12"/>
      <c r="V35" s="12"/>
    </row>
    <row r="36" spans="2:22" ht="25.5">
      <c r="B36" s="164" t="s">
        <v>262</v>
      </c>
      <c r="C36" s="105">
        <v>11635</v>
      </c>
      <c r="D36" s="46">
        <v>12472</v>
      </c>
      <c r="E36" s="46"/>
      <c r="F36" s="98"/>
      <c r="K36" s="105"/>
      <c r="R36" s="12"/>
      <c r="S36" s="12"/>
      <c r="T36" s="12"/>
      <c r="U36" s="12"/>
      <c r="V36" s="12"/>
    </row>
    <row r="37" spans="2:22" ht="15">
      <c r="B37" s="164" t="s">
        <v>263</v>
      </c>
      <c r="C37" s="105">
        <v>2342</v>
      </c>
      <c r="D37" s="46">
        <v>15521</v>
      </c>
      <c r="H37" s="46"/>
      <c r="R37" s="12"/>
      <c r="S37" s="12"/>
      <c r="T37" s="12"/>
      <c r="U37" s="12"/>
      <c r="V37" s="12"/>
    </row>
    <row r="38" spans="2:22" ht="25.5">
      <c r="B38" s="164" t="s">
        <v>267</v>
      </c>
      <c r="C38" s="105">
        <v>3744</v>
      </c>
      <c r="D38" s="46">
        <v>6575</v>
      </c>
      <c r="F38" s="46"/>
      <c r="H38" s="46"/>
      <c r="R38" s="12"/>
      <c r="S38" s="12"/>
      <c r="T38" s="12"/>
      <c r="U38" s="12"/>
      <c r="V38" s="12"/>
    </row>
    <row r="39" spans="2:11" ht="15">
      <c r="B39" s="164" t="s">
        <v>264</v>
      </c>
      <c r="C39" s="105">
        <v>1785</v>
      </c>
      <c r="D39" s="46">
        <v>1636</v>
      </c>
      <c r="F39" s="46"/>
      <c r="K39" s="105"/>
    </row>
    <row r="40" spans="2:11" ht="25.5">
      <c r="B40" s="164" t="s">
        <v>266</v>
      </c>
      <c r="C40" s="105">
        <v>651</v>
      </c>
      <c r="D40" s="46">
        <v>176</v>
      </c>
      <c r="K40" s="105"/>
    </row>
    <row r="41" spans="2:4" ht="25.5">
      <c r="B41" s="164" t="s">
        <v>149</v>
      </c>
      <c r="C41" s="105">
        <v>2885</v>
      </c>
      <c r="D41" s="46">
        <v>976</v>
      </c>
    </row>
    <row r="42" spans="2:4" ht="25.5">
      <c r="B42" s="164" t="s">
        <v>265</v>
      </c>
      <c r="C42" s="105">
        <v>1873</v>
      </c>
      <c r="D42" s="46">
        <v>531</v>
      </c>
    </row>
    <row r="47" ht="15">
      <c r="M47" s="100"/>
    </row>
    <row r="48" ht="15">
      <c r="M48" s="12"/>
    </row>
    <row r="49" ht="15">
      <c r="M49" s="12"/>
    </row>
    <row r="50" ht="15">
      <c r="M50" s="12"/>
    </row>
    <row r="51" ht="15">
      <c r="M51" s="100"/>
    </row>
    <row r="52" ht="15">
      <c r="M52" s="12"/>
    </row>
  </sheetData>
  <sheetProtection/>
  <mergeCells count="28">
    <mergeCell ref="B2:K2"/>
    <mergeCell ref="B3:K3"/>
    <mergeCell ref="B8:B10"/>
    <mergeCell ref="J4:K7"/>
    <mergeCell ref="G4:I4"/>
    <mergeCell ref="K14:K16"/>
    <mergeCell ref="K11:K13"/>
    <mergeCell ref="F32:K32"/>
    <mergeCell ref="K26:K28"/>
    <mergeCell ref="G5:I5"/>
    <mergeCell ref="D4:F4"/>
    <mergeCell ref="K17:K19"/>
    <mergeCell ref="K29:K31"/>
    <mergeCell ref="B32:C32"/>
    <mergeCell ref="B20:B22"/>
    <mergeCell ref="K20:K22"/>
    <mergeCell ref="B29:B31"/>
    <mergeCell ref="B26:B28"/>
    <mergeCell ref="B17:B19"/>
    <mergeCell ref="B34:K34"/>
    <mergeCell ref="D5:F5"/>
    <mergeCell ref="B11:B13"/>
    <mergeCell ref="B23:B25"/>
    <mergeCell ref="K23:K25"/>
    <mergeCell ref="B4:C7"/>
    <mergeCell ref="B33:K33"/>
    <mergeCell ref="K8:K10"/>
    <mergeCell ref="B14:B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rightToLeft="1" zoomScalePageLayoutView="0" workbookViewId="0" topLeftCell="A7">
      <selection activeCell="K9" sqref="K9:K10"/>
    </sheetView>
  </sheetViews>
  <sheetFormatPr defaultColWidth="9.140625" defaultRowHeight="15"/>
  <cols>
    <col min="1" max="1" width="15.7109375" style="10" customWidth="1"/>
    <col min="2" max="2" width="23.8515625" style="10" customWidth="1"/>
    <col min="3" max="6" width="12.7109375" style="10" customWidth="1"/>
    <col min="7" max="7" width="23.8515625" style="10" customWidth="1"/>
    <col min="8" max="16384" width="9.140625" style="10" customWidth="1"/>
  </cols>
  <sheetData>
    <row r="1" spans="2:7" ht="39.75" customHeight="1">
      <c r="B1" s="402"/>
      <c r="C1" s="402"/>
      <c r="D1" s="402"/>
      <c r="E1" s="402"/>
      <c r="F1" s="402"/>
      <c r="G1" s="402"/>
    </row>
    <row r="2" spans="2:7" ht="24" customHeight="1">
      <c r="B2" s="422" t="s">
        <v>349</v>
      </c>
      <c r="C2" s="422"/>
      <c r="D2" s="422"/>
      <c r="E2" s="422"/>
      <c r="F2" s="422"/>
      <c r="G2" s="422"/>
    </row>
    <row r="3" spans="2:7" ht="24" customHeight="1">
      <c r="B3" s="423" t="s">
        <v>351</v>
      </c>
      <c r="C3" s="423"/>
      <c r="D3" s="423"/>
      <c r="E3" s="423"/>
      <c r="F3" s="423"/>
      <c r="G3" s="423"/>
    </row>
    <row r="4" spans="2:11" ht="24" customHeight="1">
      <c r="B4" s="411" t="s">
        <v>144</v>
      </c>
      <c r="C4" s="412" t="s">
        <v>260</v>
      </c>
      <c r="D4" s="515" t="s">
        <v>319</v>
      </c>
      <c r="E4" s="516" t="s">
        <v>16</v>
      </c>
      <c r="F4" s="413" t="s">
        <v>318</v>
      </c>
      <c r="G4" s="414" t="s">
        <v>4</v>
      </c>
      <c r="K4" s="38"/>
    </row>
    <row r="5" spans="2:7" ht="24" customHeight="1">
      <c r="B5" s="415" t="s">
        <v>72</v>
      </c>
      <c r="C5" s="325" t="s">
        <v>261</v>
      </c>
      <c r="D5" s="517" t="s">
        <v>379</v>
      </c>
      <c r="E5" s="517" t="s">
        <v>380</v>
      </c>
      <c r="F5" s="413"/>
      <c r="G5" s="416" t="s">
        <v>17</v>
      </c>
    </row>
    <row r="6" spans="2:7" ht="24" customHeight="1">
      <c r="B6" s="404" t="s">
        <v>130</v>
      </c>
      <c r="C6" s="424">
        <v>11</v>
      </c>
      <c r="D6" s="344">
        <v>3328</v>
      </c>
      <c r="E6" s="344">
        <v>2155</v>
      </c>
      <c r="F6" s="344">
        <f>SUM(D6:E6)</f>
        <v>5483</v>
      </c>
      <c r="G6" s="405" t="s">
        <v>19</v>
      </c>
    </row>
    <row r="7" spans="2:7" ht="24" customHeight="1">
      <c r="B7" s="404" t="s">
        <v>128</v>
      </c>
      <c r="C7" s="424">
        <v>3</v>
      </c>
      <c r="D7" s="344">
        <v>906</v>
      </c>
      <c r="E7" s="344">
        <v>0</v>
      </c>
      <c r="F7" s="344">
        <f>D7+E7</f>
        <v>906</v>
      </c>
      <c r="G7" s="405" t="s">
        <v>21</v>
      </c>
    </row>
    <row r="8" spans="2:7" s="113" customFormat="1" ht="24" customHeight="1">
      <c r="B8" s="407" t="s">
        <v>259</v>
      </c>
      <c r="C8" s="424">
        <v>2</v>
      </c>
      <c r="D8" s="344">
        <v>214</v>
      </c>
      <c r="E8" s="344">
        <v>0</v>
      </c>
      <c r="F8" s="344">
        <f>SUM(D8:E8)</f>
        <v>214</v>
      </c>
      <c r="G8" s="405" t="s">
        <v>22</v>
      </c>
    </row>
    <row r="9" spans="2:7" ht="24" customHeight="1">
      <c r="B9" s="407" t="s">
        <v>131</v>
      </c>
      <c r="C9" s="424">
        <v>4</v>
      </c>
      <c r="D9" s="344">
        <v>473</v>
      </c>
      <c r="E9" s="344">
        <v>567</v>
      </c>
      <c r="F9" s="344">
        <f>SUM(D9:E9)</f>
        <v>1040</v>
      </c>
      <c r="G9" s="405" t="s">
        <v>23</v>
      </c>
    </row>
    <row r="10" spans="2:7" s="113" customFormat="1" ht="24" customHeight="1">
      <c r="B10" s="407" t="s">
        <v>132</v>
      </c>
      <c r="C10" s="424">
        <v>0</v>
      </c>
      <c r="D10" s="344">
        <v>0</v>
      </c>
      <c r="E10" s="344">
        <v>0</v>
      </c>
      <c r="F10" s="344">
        <f>D10+E10</f>
        <v>0</v>
      </c>
      <c r="G10" s="405" t="s">
        <v>135</v>
      </c>
    </row>
    <row r="11" spans="2:15" ht="24" customHeight="1">
      <c r="B11" s="408" t="s">
        <v>134</v>
      </c>
      <c r="C11" s="424">
        <v>2</v>
      </c>
      <c r="D11" s="344">
        <v>759</v>
      </c>
      <c r="E11" s="344">
        <v>0</v>
      </c>
      <c r="F11" s="344">
        <f>D11+E11</f>
        <v>759</v>
      </c>
      <c r="G11" s="409" t="s">
        <v>64</v>
      </c>
      <c r="H11" s="12"/>
      <c r="I11" s="12"/>
      <c r="J11" s="12"/>
      <c r="K11" s="12"/>
      <c r="L11" s="12"/>
      <c r="M11" s="12"/>
      <c r="N11" s="12"/>
      <c r="O11" s="12"/>
    </row>
    <row r="12" spans="2:15" ht="24" customHeight="1">
      <c r="B12" s="408" t="s">
        <v>133</v>
      </c>
      <c r="C12" s="424">
        <v>2</v>
      </c>
      <c r="D12" s="344">
        <v>488</v>
      </c>
      <c r="E12" s="344">
        <v>0</v>
      </c>
      <c r="F12" s="344">
        <f>D12+E12</f>
        <v>488</v>
      </c>
      <c r="G12" s="409" t="s">
        <v>66</v>
      </c>
      <c r="H12" s="12"/>
      <c r="I12" s="12"/>
      <c r="J12" s="100"/>
      <c r="K12" s="100"/>
      <c r="L12" s="100"/>
      <c r="M12" s="12"/>
      <c r="N12" s="12"/>
      <c r="O12" s="12"/>
    </row>
    <row r="13" spans="2:15" ht="24" customHeight="1" thickBot="1">
      <c r="B13" s="417" t="s">
        <v>85</v>
      </c>
      <c r="C13" s="425">
        <f>SUM(C6:C11)</f>
        <v>22</v>
      </c>
      <c r="D13" s="426">
        <f>SUM(D6:D11)</f>
        <v>5680</v>
      </c>
      <c r="E13" s="426">
        <f>SUM(E6:E11)</f>
        <v>2722</v>
      </c>
      <c r="F13" s="426">
        <f>SUM(F6:F11)</f>
        <v>8402</v>
      </c>
      <c r="G13" s="418" t="s">
        <v>0</v>
      </c>
      <c r="I13" s="113"/>
      <c r="J13" s="113"/>
      <c r="K13" s="113"/>
      <c r="L13" s="113"/>
      <c r="M13" s="113"/>
      <c r="N13" s="113"/>
      <c r="O13" s="113"/>
    </row>
    <row r="14" spans="2:7" ht="24" customHeight="1">
      <c r="B14" s="419" t="s">
        <v>90</v>
      </c>
      <c r="C14" s="420"/>
      <c r="D14" s="368"/>
      <c r="E14" s="368"/>
      <c r="F14" s="368"/>
      <c r="G14" s="421" t="s">
        <v>68</v>
      </c>
    </row>
    <row r="15" spans="2:7" ht="24" customHeight="1">
      <c r="B15" s="399" t="s">
        <v>352</v>
      </c>
      <c r="C15" s="399"/>
      <c r="D15" s="399"/>
      <c r="E15" s="399"/>
      <c r="F15" s="399"/>
      <c r="G15" s="399"/>
    </row>
    <row r="16" spans="2:7" ht="24" customHeight="1">
      <c r="B16" s="400" t="s">
        <v>353</v>
      </c>
      <c r="C16" s="400"/>
      <c r="D16" s="400"/>
      <c r="E16" s="400"/>
      <c r="F16" s="400"/>
      <c r="G16" s="400"/>
    </row>
    <row r="17" spans="3:6" ht="33" customHeight="1">
      <c r="C17" s="66"/>
      <c r="D17" s="66"/>
      <c r="E17" s="66"/>
      <c r="F17" s="66"/>
    </row>
    <row r="18" spans="1:3" ht="15">
      <c r="A18" s="179"/>
      <c r="C18" s="10" t="s">
        <v>150</v>
      </c>
    </row>
    <row r="19" spans="1:3" ht="15">
      <c r="A19" s="12"/>
      <c r="B19" s="88" t="s">
        <v>262</v>
      </c>
      <c r="C19" s="46">
        <v>5483</v>
      </c>
    </row>
    <row r="20" spans="2:3" ht="15">
      <c r="B20" s="88" t="s">
        <v>263</v>
      </c>
      <c r="C20" s="46">
        <v>906</v>
      </c>
    </row>
    <row r="21" spans="2:3" s="113" customFormat="1" ht="15">
      <c r="B21" s="88" t="s">
        <v>267</v>
      </c>
      <c r="C21" s="46">
        <v>214</v>
      </c>
    </row>
    <row r="22" spans="2:3" ht="15">
      <c r="B22" s="88" t="s">
        <v>264</v>
      </c>
      <c r="C22" s="46">
        <v>1040</v>
      </c>
    </row>
    <row r="23" spans="2:3" s="113" customFormat="1" ht="15">
      <c r="B23" s="88" t="s">
        <v>266</v>
      </c>
      <c r="C23" s="46">
        <v>0</v>
      </c>
    </row>
    <row r="24" spans="2:3" ht="15">
      <c r="B24" s="88" t="s">
        <v>149</v>
      </c>
      <c r="C24" s="46">
        <v>759</v>
      </c>
    </row>
    <row r="25" spans="2:3" ht="15">
      <c r="B25" s="88" t="s">
        <v>265</v>
      </c>
      <c r="C25" s="46">
        <v>488</v>
      </c>
    </row>
    <row r="30" spans="10:13" ht="15">
      <c r="J30" s="100"/>
      <c r="K30" s="100"/>
      <c r="L30" s="100"/>
      <c r="M30" s="12"/>
    </row>
    <row r="33" s="113" customFormat="1" ht="15"/>
    <row r="34" s="113" customFormat="1" ht="15"/>
  </sheetData>
  <sheetProtection/>
  <mergeCells count="5">
    <mergeCell ref="B2:G2"/>
    <mergeCell ref="B3:G3"/>
    <mergeCell ref="B16:G16"/>
    <mergeCell ref="B15:G1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ignoredErrors>
    <ignoredError sqref="F14 F7 F11 F6 F8:F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2009-11-10T07:12:25Z</cp:lastPrinted>
  <dcterms:created xsi:type="dcterms:W3CDTF">2006-09-16T00:00:00Z</dcterms:created>
  <dcterms:modified xsi:type="dcterms:W3CDTF">2017-03-20T08:53:43Z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مستند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Essam S. Kamel</vt:lpwstr>
  </property>
  <property fmtid="{D5CDD505-2E9C-101B-9397-08002B2CF9AE}" pid="11" name="display_urn:schemas-microsoft-com:office:office#Author">
    <vt:lpwstr>Essam S. Kamel</vt:lpwstr>
  </property>
</Properties>
</file>